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615" yWindow="915" windowWidth="25440" windowHeight="15930"/>
  </bookViews>
  <sheets>
    <sheet name="GrainFlow USA and Canada trends" sheetId="28" r:id="rId1"/>
    <sheet name="Vessels sailed from USA and Can" sheetId="25" r:id="rId2"/>
    <sheet name="Discharged US and Canadia grain" sheetId="26" r:id="rId3"/>
    <sheet name="Grain and vessels at sea" sheetId="27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0" i="25" l="1"/>
  <c r="D103" i="25" s="1"/>
  <c r="C45" i="26" l="1"/>
  <c r="D217" i="27" l="1"/>
  <c r="C66" i="25" l="1"/>
</calcChain>
</file>

<file path=xl/sharedStrings.xml><?xml version="1.0" encoding="utf-8"?>
<sst xmlns="http://schemas.openxmlformats.org/spreadsheetml/2006/main" count="2218" uniqueCount="796">
  <si>
    <t>Tunisia</t>
  </si>
  <si>
    <t>POD</t>
  </si>
  <si>
    <t>POL</t>
  </si>
  <si>
    <t>wheat</t>
  </si>
  <si>
    <t>Shipper</t>
  </si>
  <si>
    <t>Spain</t>
  </si>
  <si>
    <t>Terminal of loading</t>
  </si>
  <si>
    <t>Morocco</t>
  </si>
  <si>
    <t>Grain type</t>
  </si>
  <si>
    <t>Departure Date</t>
  </si>
  <si>
    <t>Volume, tons</t>
  </si>
  <si>
    <t>Vessel name</t>
  </si>
  <si>
    <t>Ship owner/manager</t>
  </si>
  <si>
    <t>DWT</t>
  </si>
  <si>
    <t>w-o-w change</t>
  </si>
  <si>
    <t>TOTAL number of vsls</t>
  </si>
  <si>
    <t>w-o-w</t>
  </si>
  <si>
    <t>Netherlands</t>
  </si>
  <si>
    <t>Rotterdam</t>
  </si>
  <si>
    <t>Date of discharge</t>
  </si>
  <si>
    <t>Discharge country</t>
  </si>
  <si>
    <t>small Handy / Handymax(13-49k dwt)</t>
  </si>
  <si>
    <t>Coasters/minibulkers (up to 13k dwt)</t>
  </si>
  <si>
    <t>Supramax/Ultramax (49-67k dwt)</t>
  </si>
  <si>
    <t>Panamax/Kamsarmax/Cape (above 67k dwt)</t>
  </si>
  <si>
    <t>TOTAL IMPORT (tons)</t>
  </si>
  <si>
    <t>GRAIN AT SEA IN TOTAL (tons)</t>
  </si>
  <si>
    <t>NUMBER OF VESSELS AT SEA</t>
  </si>
  <si>
    <t>week</t>
  </si>
  <si>
    <t>number of vsls</t>
  </si>
  <si>
    <t>small Handy / Handymax (13-49k dwt)</t>
  </si>
  <si>
    <t>grain at sea</t>
  </si>
  <si>
    <t>Berth</t>
  </si>
  <si>
    <t>UK</t>
  </si>
  <si>
    <t xml:space="preserve"> </t>
  </si>
  <si>
    <t>grain, tons</t>
  </si>
  <si>
    <t>IMO</t>
  </si>
  <si>
    <t>TOTAL EXPORT (tons)</t>
  </si>
  <si>
    <t>previous week</t>
  </si>
  <si>
    <t>current week</t>
  </si>
  <si>
    <t>Importer/Receiver</t>
  </si>
  <si>
    <t>Importer / receiver</t>
  </si>
  <si>
    <t>-</t>
  </si>
  <si>
    <t>Portugal</t>
  </si>
  <si>
    <t>Germany</t>
  </si>
  <si>
    <t>Hamburg</t>
  </si>
  <si>
    <t>Cargill</t>
  </si>
  <si>
    <t>-3</t>
  </si>
  <si>
    <t>=</t>
  </si>
  <si>
    <t>-2</t>
  </si>
  <si>
    <t>Casablanca</t>
  </si>
  <si>
    <t>Abidjan</t>
  </si>
  <si>
    <t>week 30</t>
  </si>
  <si>
    <t>Ivory Coast</t>
  </si>
  <si>
    <t>Nigeria</t>
  </si>
  <si>
    <t>El Salvador</t>
  </si>
  <si>
    <t>Acajutla</t>
  </si>
  <si>
    <t>Port Harcourt</t>
  </si>
  <si>
    <t>Egypt</t>
  </si>
  <si>
    <t>China</t>
  </si>
  <si>
    <t>Belgium</t>
  </si>
  <si>
    <t>Algeria</t>
  </si>
  <si>
    <t>Sorel-Tracy</t>
  </si>
  <si>
    <t/>
  </si>
  <si>
    <t>Prince Rupert</t>
  </si>
  <si>
    <t>Kalama</t>
  </si>
  <si>
    <t>Kalama Grain Elevator</t>
  </si>
  <si>
    <t>Japan</t>
  </si>
  <si>
    <t>Kushiro</t>
  </si>
  <si>
    <t>New Orleans</t>
  </si>
  <si>
    <t>Cargill Westwego Grain Elevator</t>
  </si>
  <si>
    <t>Honduras</t>
  </si>
  <si>
    <t>Puerto Cortes</t>
  </si>
  <si>
    <t>Prince Rupert Grain Terminal</t>
  </si>
  <si>
    <t>Quebec</t>
  </si>
  <si>
    <t>Cuba</t>
  </si>
  <si>
    <t>Havana</t>
  </si>
  <si>
    <t>Colombia</t>
  </si>
  <si>
    <t>Santa Marta</t>
  </si>
  <si>
    <t>Hsl Geraldton</t>
  </si>
  <si>
    <t>new orleans</t>
  </si>
  <si>
    <t>Ecuador</t>
  </si>
  <si>
    <t>Manta</t>
  </si>
  <si>
    <t>Vancouver (Can)</t>
  </si>
  <si>
    <t>Cargill Vancouver Grain Terminal</t>
  </si>
  <si>
    <t>Peru</t>
  </si>
  <si>
    <t>Paita</t>
  </si>
  <si>
    <t>Montreal</t>
  </si>
  <si>
    <t>Brazil</t>
  </si>
  <si>
    <t>corn</t>
  </si>
  <si>
    <t>Calypso Maritime Sa</t>
  </si>
  <si>
    <t>Star Trident Xiv Llc</t>
  </si>
  <si>
    <t>Leo Ocean Sa</t>
  </si>
  <si>
    <t>Clontarf Overseas Corp</t>
  </si>
  <si>
    <t>Ionic Spirit Inc</t>
  </si>
  <si>
    <t>Shenzhen Qianhai Peng Cheng 2</t>
  </si>
  <si>
    <t>Charlie Maritime Ltd</t>
  </si>
  <si>
    <t>Federal Integrity</t>
  </si>
  <si>
    <t>Aquagemini</t>
  </si>
  <si>
    <t>Star Moira</t>
  </si>
  <si>
    <t>Royal Pearl</t>
  </si>
  <si>
    <t>Santamaria</t>
  </si>
  <si>
    <t>Mv Ionic Spirit</t>
  </si>
  <si>
    <t>Cl Foshan</t>
  </si>
  <si>
    <t>Charlie</t>
  </si>
  <si>
    <t>-9</t>
  </si>
  <si>
    <t>South Louisiana Port</t>
  </si>
  <si>
    <t>Venezuela</t>
  </si>
  <si>
    <t>Maracaibo</t>
  </si>
  <si>
    <t>Taiwan</t>
  </si>
  <si>
    <t>Taichung</t>
  </si>
  <si>
    <t>Baie Comeau</t>
  </si>
  <si>
    <t>Guayaquil</t>
  </si>
  <si>
    <t>Aloni</t>
  </si>
  <si>
    <t>Alliance</t>
  </si>
  <si>
    <t>Dominican Republic</t>
  </si>
  <si>
    <t>Rio Haina</t>
  </si>
  <si>
    <t>Singapore</t>
  </si>
  <si>
    <t>Seattle</t>
  </si>
  <si>
    <t>South Korea</t>
  </si>
  <si>
    <t>Gunsan (Kunsan)</t>
  </si>
  <si>
    <t>Dover</t>
  </si>
  <si>
    <t>Norfolk</t>
  </si>
  <si>
    <t>Tacoma</t>
  </si>
  <si>
    <t>Kashima</t>
  </si>
  <si>
    <t>Tolu</t>
  </si>
  <si>
    <t>Fraser Grain Terminal</t>
  </si>
  <si>
    <t>Yokohama</t>
  </si>
  <si>
    <t>G3</t>
  </si>
  <si>
    <t>Nagoya</t>
  </si>
  <si>
    <t>Houston</t>
  </si>
  <si>
    <t>Corpus Christi</t>
  </si>
  <si>
    <t>Pyongtaek</t>
  </si>
  <si>
    <t>Puerto Cabello</t>
  </si>
  <si>
    <t>Indonesia</t>
  </si>
  <si>
    <t>Jakarta</t>
  </si>
  <si>
    <t>Vietnam</t>
  </si>
  <si>
    <t>Kaohsiung</t>
  </si>
  <si>
    <t>Shibushi</t>
  </si>
  <si>
    <t>Longview</t>
  </si>
  <si>
    <t>Mexico</t>
  </si>
  <si>
    <t>Veracruz</t>
  </si>
  <si>
    <t>Tomakomai</t>
  </si>
  <si>
    <t>Busan</t>
  </si>
  <si>
    <t>Kobe</t>
  </si>
  <si>
    <t>Alexandria</t>
  </si>
  <si>
    <t>Unity Adventure</t>
  </si>
  <si>
    <t>Hawk Marine Corp Sa</t>
  </si>
  <si>
    <t>Toshin Kisen Co Ltd &amp; East Bulk Shipping Sa</t>
  </si>
  <si>
    <t>Goodwill Maritime Pte Ltd</t>
  </si>
  <si>
    <t>Alpha Vessel Ltd</t>
  </si>
  <si>
    <t>Continent Maritime Sa</t>
  </si>
  <si>
    <t>-4</t>
  </si>
  <si>
    <t>V Tre</t>
  </si>
  <si>
    <t>Philippines</t>
  </si>
  <si>
    <t>Cebu</t>
  </si>
  <si>
    <t>Altus</t>
  </si>
  <si>
    <t>Blue Sapphire</t>
  </si>
  <si>
    <t>Hamriyah Main Harbour</t>
  </si>
  <si>
    <t>CHS Myrtle Grove</t>
  </si>
  <si>
    <t>Guatemala</t>
  </si>
  <si>
    <t>Zen-Noh</t>
  </si>
  <si>
    <t>ADM</t>
  </si>
  <si>
    <t>Wisdom Marine</t>
  </si>
  <si>
    <t>Lagos</t>
  </si>
  <si>
    <t>Puerto Quetzal</t>
  </si>
  <si>
    <t>Pacific Terminal</t>
  </si>
  <si>
    <t>Nicaragua</t>
  </si>
  <si>
    <t>Corinto</t>
  </si>
  <si>
    <t>Langlois Fujimaru</t>
  </si>
  <si>
    <t>Bangladesh</t>
  </si>
  <si>
    <t>Chittagong</t>
  </si>
  <si>
    <t>Thunder Bay</t>
  </si>
  <si>
    <t>Ssi Triumph</t>
  </si>
  <si>
    <t>Mizushima</t>
  </si>
  <si>
    <t>Densay Shipping</t>
  </si>
  <si>
    <t>Ocean Azure</t>
  </si>
  <si>
    <t>Shoei Kisen</t>
  </si>
  <si>
    <t>Crimson Wyoming</t>
  </si>
  <si>
    <t>Marubeni</t>
  </si>
  <si>
    <t>Hamilton (Canada)</t>
  </si>
  <si>
    <t>Hsl Perth</t>
  </si>
  <si>
    <t>Fukujin Kisen</t>
  </si>
  <si>
    <t>Doric Javelin</t>
  </si>
  <si>
    <t>Thailand</t>
  </si>
  <si>
    <t>Sri Racha</t>
  </si>
  <si>
    <t>Vassos</t>
  </si>
  <si>
    <t>Cai Mep</t>
  </si>
  <si>
    <t>Safe Bulkers</t>
  </si>
  <si>
    <t>Alpha Loyalty</t>
  </si>
  <si>
    <t>Batangas</t>
  </si>
  <si>
    <t>Costa Rica</t>
  </si>
  <si>
    <t>Puerto Caldera</t>
  </si>
  <si>
    <t>Capetan Costas S</t>
  </si>
  <si>
    <t>Jebel Ali</t>
  </si>
  <si>
    <t>Clemko Shipmanagement</t>
  </si>
  <si>
    <t>Shuidong</t>
  </si>
  <si>
    <t>Belhawk</t>
  </si>
  <si>
    <t>Dar es Salaam</t>
  </si>
  <si>
    <t>Common Atlas</t>
  </si>
  <si>
    <t>Common Progress</t>
  </si>
  <si>
    <t>United Harmony</t>
  </si>
  <si>
    <t>21 Glory</t>
  </si>
  <si>
    <t>Bbc Liuzhou</t>
  </si>
  <si>
    <t>Jorf Lasfar</t>
  </si>
  <si>
    <t>Bubba Boosh</t>
  </si>
  <si>
    <t>Yasa Unsal Sunar</t>
  </si>
  <si>
    <t>Cs Jaden</t>
  </si>
  <si>
    <t>Amis Elegance</t>
  </si>
  <si>
    <t>Caldera</t>
  </si>
  <si>
    <t>Aegean Spirit</t>
  </si>
  <si>
    <t>Indigo Heritage</t>
  </si>
  <si>
    <t>Lowlands Sky</t>
  </si>
  <si>
    <t>Richardson</t>
  </si>
  <si>
    <t>El Ferrol</t>
  </si>
  <si>
    <t>Chryssa K</t>
  </si>
  <si>
    <t>Niriis</t>
  </si>
  <si>
    <t>Aspasia B</t>
  </si>
  <si>
    <t>Fangcheng</t>
  </si>
  <si>
    <t>Watatsumi</t>
  </si>
  <si>
    <t>Prince Rupert Grain</t>
  </si>
  <si>
    <t>Astro Grumium</t>
  </si>
  <si>
    <t>Meghna Legacy</t>
  </si>
  <si>
    <t>Chiba</t>
  </si>
  <si>
    <t>Safeen Al Nasr</t>
  </si>
  <si>
    <t>Guinea</t>
  </si>
  <si>
    <t>Conakry</t>
  </si>
  <si>
    <t>Equinox Agnandoussa</t>
  </si>
  <si>
    <t>Eirini P.</t>
  </si>
  <si>
    <t>Calaca</t>
  </si>
  <si>
    <t>Sea Falcon</t>
  </si>
  <si>
    <t>South Africa</t>
  </si>
  <si>
    <t>Durban</t>
  </si>
  <si>
    <t>African Buzzard</t>
  </si>
  <si>
    <t>Cigading (Banten)</t>
  </si>
  <si>
    <t>Julietta D</t>
  </si>
  <si>
    <t>Sfax</t>
  </si>
  <si>
    <t>Pac Schedar</t>
  </si>
  <si>
    <t>Inchon</t>
  </si>
  <si>
    <t>Polesie</t>
  </si>
  <si>
    <t>Ghazaouet</t>
  </si>
  <si>
    <t>Kanavu Benefit</t>
  </si>
  <si>
    <t>Fortune Aqua</t>
  </si>
  <si>
    <t>London 2012</t>
  </si>
  <si>
    <t>Christina B</t>
  </si>
  <si>
    <t>Israel</t>
  </si>
  <si>
    <t>Haifa</t>
  </si>
  <si>
    <t>Panstar</t>
  </si>
  <si>
    <t>Corewise Ol</t>
  </si>
  <si>
    <t>Marietta</t>
  </si>
  <si>
    <t>Kerasia S</t>
  </si>
  <si>
    <t>Italy</t>
  </si>
  <si>
    <t>Ortona</t>
  </si>
  <si>
    <t>Mazowsze</t>
  </si>
  <si>
    <t>Annaba</t>
  </si>
  <si>
    <t>Foxtrot</t>
  </si>
  <si>
    <t>Efficiency Ol</t>
  </si>
  <si>
    <t>Key Ohana</t>
  </si>
  <si>
    <t>Invincible</t>
  </si>
  <si>
    <t>Oran</t>
  </si>
  <si>
    <t>Global Prime</t>
  </si>
  <si>
    <t>Handa (incl Hekinan, Kinuura)</t>
  </si>
  <si>
    <t>African Seto</t>
  </si>
  <si>
    <t>Nord Santos</t>
  </si>
  <si>
    <t>Papa John</t>
  </si>
  <si>
    <t>Obe Unity</t>
  </si>
  <si>
    <t>Goldeneye</t>
  </si>
  <si>
    <t>Medi Aero</t>
  </si>
  <si>
    <t>Hakata</t>
  </si>
  <si>
    <t>Port Kyoto</t>
  </si>
  <si>
    <t>Ocean Genova</t>
  </si>
  <si>
    <t>Juno Avenir</t>
  </si>
  <si>
    <t>Cape Kennedy</t>
  </si>
  <si>
    <t>Tomini Entity</t>
  </si>
  <si>
    <t>Aquataurus</t>
  </si>
  <si>
    <t>Greneta</t>
  </si>
  <si>
    <t>Matisse</t>
  </si>
  <si>
    <t>Queen Island</t>
  </si>
  <si>
    <t>Emerald Dongji</t>
  </si>
  <si>
    <t>Chintana Naree</t>
  </si>
  <si>
    <t>Suape</t>
  </si>
  <si>
    <t>Weco Esther</t>
  </si>
  <si>
    <t>Scarlet Cardinal</t>
  </si>
  <si>
    <t>Orpheus</t>
  </si>
  <si>
    <t>Federal Cedar</t>
  </si>
  <si>
    <t>Tilbury</t>
  </si>
  <si>
    <t>African Blue Crane</t>
  </si>
  <si>
    <t>Port Imabari</t>
  </si>
  <si>
    <t>Buenaventura</t>
  </si>
  <si>
    <t>Kypros Bravery</t>
  </si>
  <si>
    <t>Jasmund</t>
  </si>
  <si>
    <t>Gullholmen Island</t>
  </si>
  <si>
    <t>Bulk Marine Grain Terminal</t>
  </si>
  <si>
    <t>Callao</t>
  </si>
  <si>
    <t>Cenex Harvest Alliance (Myrtle Grove) Elevator</t>
  </si>
  <si>
    <t>Puerto Plata</t>
  </si>
  <si>
    <t>Bunge Destrehan Grain Terminal Two</t>
  </si>
  <si>
    <t>Cargill Grain Tml (S) (HOU)</t>
  </si>
  <si>
    <t>ADM Ama Grain Terminal</t>
  </si>
  <si>
    <t>Bunun Victory</t>
  </si>
  <si>
    <t>Panama</t>
  </si>
  <si>
    <t>Terminal 2 Grain Elevator</t>
  </si>
  <si>
    <t>Hachinohe</t>
  </si>
  <si>
    <t>United Harvest LLC Grain Elevator</t>
  </si>
  <si>
    <t>Chile</t>
  </si>
  <si>
    <t>San Antonio</t>
  </si>
  <si>
    <t>Cargill Grain Tml (N) (HOU)</t>
  </si>
  <si>
    <t>Federal Ruhr</t>
  </si>
  <si>
    <t>Longkou</t>
  </si>
  <si>
    <t>Bunge Destrehan Grain Terminal One</t>
  </si>
  <si>
    <t>Ghent</t>
  </si>
  <si>
    <t>Cargill Reserve Grain Elevator</t>
  </si>
  <si>
    <t>Yokkaichi</t>
  </si>
  <si>
    <t>Marit Selmer</t>
  </si>
  <si>
    <t>Angola</t>
  </si>
  <si>
    <t>Luanda</t>
  </si>
  <si>
    <t>Woodhouse Grain Elevator (HOU)</t>
  </si>
  <si>
    <t>Progreso</t>
  </si>
  <si>
    <t>Federal Montreal</t>
  </si>
  <si>
    <t>Wf Artemis</t>
  </si>
  <si>
    <t>Perdue Farms Inc (Norfolk)</t>
  </si>
  <si>
    <t>Jamaica</t>
  </si>
  <si>
    <t>Kingston</t>
  </si>
  <si>
    <t>Zen-Noh Grain Terminal Convent</t>
  </si>
  <si>
    <t>Coatzacoalcos</t>
  </si>
  <si>
    <t>Aspri</t>
  </si>
  <si>
    <t>Cumbria</t>
  </si>
  <si>
    <t>Ios</t>
  </si>
  <si>
    <t>Naias</t>
  </si>
  <si>
    <t>Goderich</t>
  </si>
  <si>
    <t>P&amp;H Grain Tml (Goderich)</t>
  </si>
  <si>
    <t>Longview Export Grain Tml</t>
  </si>
  <si>
    <t>canola</t>
  </si>
  <si>
    <t>UAE</t>
  </si>
  <si>
    <t>Star Monica</t>
  </si>
  <si>
    <t>Pan Unity</t>
  </si>
  <si>
    <t>Ancash Queen</t>
  </si>
  <si>
    <t>Eagle</t>
  </si>
  <si>
    <t>Ym Courage</t>
  </si>
  <si>
    <t>Epiphania</t>
  </si>
  <si>
    <t>Federal Skye</t>
  </si>
  <si>
    <t>Beskidy</t>
  </si>
  <si>
    <t>Santa Centellar</t>
  </si>
  <si>
    <t>New Bliss</t>
  </si>
  <si>
    <t>Broompark</t>
  </si>
  <si>
    <t>Deniz- M</t>
  </si>
  <si>
    <t>Cape Kasos</t>
  </si>
  <si>
    <t>Desert Lion</t>
  </si>
  <si>
    <t>Nord Kudu</t>
  </si>
  <si>
    <t>Mottler</t>
  </si>
  <si>
    <t>Athanasia</t>
  </si>
  <si>
    <t>Pan Harvest</t>
  </si>
  <si>
    <t>Genco Languedoc</t>
  </si>
  <si>
    <t>Pan Fortune</t>
  </si>
  <si>
    <t>Alda</t>
  </si>
  <si>
    <t>Port Pirie</t>
  </si>
  <si>
    <t>Juliette</t>
  </si>
  <si>
    <t>Guo Hai Lian 568</t>
  </si>
  <si>
    <t>Globe Danae</t>
  </si>
  <si>
    <t>Iceland Bulker</t>
  </si>
  <si>
    <t>Balsa 86</t>
  </si>
  <si>
    <t>Free State</t>
  </si>
  <si>
    <t>Aristo Ocean</t>
  </si>
  <si>
    <t>New Boundary</t>
  </si>
  <si>
    <t>Vectis Progress</t>
  </si>
  <si>
    <t>Lady I</t>
  </si>
  <si>
    <t>Evita</t>
  </si>
  <si>
    <t>Ck Angie</t>
  </si>
  <si>
    <t>Bulk Prudence</t>
  </si>
  <si>
    <t>Castle Point</t>
  </si>
  <si>
    <t>Rysy</t>
  </si>
  <si>
    <t>Visentini Giovanni Transporti</t>
  </si>
  <si>
    <t>Altus Maritime Co Ltd</t>
  </si>
  <si>
    <t>Kairasu Shipping Sa</t>
  </si>
  <si>
    <t>Ratu Shipping Co Sa</t>
  </si>
  <si>
    <t>Undisclosed</t>
  </si>
  <si>
    <t>Federal Atlantic Ltd</t>
  </si>
  <si>
    <t>Lucretia Shipping Sa</t>
  </si>
  <si>
    <t>Mg Blue Line Sa</t>
  </si>
  <si>
    <t>Kronika Marine Sa</t>
  </si>
  <si>
    <t>Eisho Shipping Sa</t>
  </si>
  <si>
    <t>Canaveral Marine Corp</t>
  </si>
  <si>
    <t>21 Lucky Shipping Pte Ltd</t>
  </si>
  <si>
    <t>Bg Shipping</t>
  </si>
  <si>
    <t>Zelda Shipping Inc</t>
  </si>
  <si>
    <t>Seascape Navigation Inc</t>
  </si>
  <si>
    <t>Jaden Shipping Co Ltd</t>
  </si>
  <si>
    <t>Basic Eternity Line Sa</t>
  </si>
  <si>
    <t>Cleveland Shipmanagement Sa</t>
  </si>
  <si>
    <t>Moonlight Seaways Ltd</t>
  </si>
  <si>
    <t>Wavelength Ltd</t>
  </si>
  <si>
    <t>Oceana Maritime Ltd</t>
  </si>
  <si>
    <t>Avalanche Marine Corp</t>
  </si>
  <si>
    <t>Sonargaon Flour &amp; Dal Mills Ltd</t>
  </si>
  <si>
    <t>Safeen Feeders 26 Ltd</t>
  </si>
  <si>
    <t>Euphoria Shipping Co Ltd</t>
  </si>
  <si>
    <t>Eirini Shipping Ltd</t>
  </si>
  <si>
    <t>Sea Falcon Shipping &amp; Trading</t>
  </si>
  <si>
    <t>Stk Line Sa</t>
  </si>
  <si>
    <t>Julietta D Bv</t>
  </si>
  <si>
    <t>Schedar Shipping 2020 Pte Ltd</t>
  </si>
  <si>
    <t>Ares Nine Shipping Ltd</t>
  </si>
  <si>
    <t>Samurai Marine Sa</t>
  </si>
  <si>
    <t>Agalloch Shipping Inc</t>
  </si>
  <si>
    <t>Loyal Marine Sa</t>
  </si>
  <si>
    <t>Spv 6 Llc</t>
  </si>
  <si>
    <t>Panstar Maritime Inc</t>
  </si>
  <si>
    <t>Corewise Maritime Sa</t>
  </si>
  <si>
    <t>Exuma Maritime Inc</t>
  </si>
  <si>
    <t>Maistros Navigation Inc</t>
  </si>
  <si>
    <t>Ares Five Shipping Ltd</t>
  </si>
  <si>
    <t>Foxtrot Maritime Ventures Ltd</t>
  </si>
  <si>
    <t>Efficiency Ship Management</t>
  </si>
  <si>
    <t>Key Ohana Maritime Co</t>
  </si>
  <si>
    <t>Mauve Shipping Co</t>
  </si>
  <si>
    <t>Global Prime Ltd</t>
  </si>
  <si>
    <t>Batanagar Shipping Corp</t>
  </si>
  <si>
    <t>Azalea Line Sa &amp; Kenzan Kaiun Co Ltd</t>
  </si>
  <si>
    <t>Perfect Marine Ltd</t>
  </si>
  <si>
    <t>Obe Ships Maritime Sa</t>
  </si>
  <si>
    <t>Ploto Shipping Ltd</t>
  </si>
  <si>
    <t>Longevity Navigation Sa</t>
  </si>
  <si>
    <t>Diamond Oceanway Inc</t>
  </si>
  <si>
    <t>Crystal Sea Lines</t>
  </si>
  <si>
    <t>Bendoline Shipping Co Ltd</t>
  </si>
  <si>
    <t>Galene Maritime Sa</t>
  </si>
  <si>
    <t>Greneta Marine Corp</t>
  </si>
  <si>
    <t>Precious Thoughts Pte Ltd</t>
  </si>
  <si>
    <t>Nitta Kisen Kaisha Ltd &amp; Azalea Shipping Sa</t>
  </si>
  <si>
    <t>Tsc1512 Shipping Sa</t>
  </si>
  <si>
    <t>Sea 228 Leasing Co Ltd</t>
  </si>
  <si>
    <t>Mars Partners Co Ltd</t>
  </si>
  <si>
    <t>Taurus Seaways Services Ltd</t>
  </si>
  <si>
    <t>Gloverfour Shipping Corp</t>
  </si>
  <si>
    <t>Jasmund Shipping Gmbh &amp; Co Kg</t>
  </si>
  <si>
    <t>Gullholmen Shipping Bvi Ltd</t>
  </si>
  <si>
    <t>Aby Five Ltd</t>
  </si>
  <si>
    <t>Pos Maritime Xa Sa</t>
  </si>
  <si>
    <t>Eagle Marine Shipping Sa</t>
  </si>
  <si>
    <t>Bunun Victory Sa</t>
  </si>
  <si>
    <t>Ocean Transit Carrier Sa</t>
  </si>
  <si>
    <t>Epiphania Shipping Corp</t>
  </si>
  <si>
    <t>Federal Cornwallis Ltd</t>
  </si>
  <si>
    <t>Galatea Three Navigation Ltd</t>
  </si>
  <si>
    <t>Ceco Maritime Sa</t>
  </si>
  <si>
    <t>Mountpark Shipping Co Ltd</t>
  </si>
  <si>
    <t>Orontes International Ltd</t>
  </si>
  <si>
    <t>Verba Marine Co Ltd</t>
  </si>
  <si>
    <t>Canada Osiris Maritime Co Ltd</t>
  </si>
  <si>
    <t>Aberdeen Shipping &amp; Investment</t>
  </si>
  <si>
    <t>Maritime Nord Kudu Llc</t>
  </si>
  <si>
    <t>Tserico Shipping Ltd</t>
  </si>
  <si>
    <t>Athanasia Marine Inc</t>
  </si>
  <si>
    <t>Pos Maritime We Sa</t>
  </si>
  <si>
    <t>Genco Languedoc Ltd</t>
  </si>
  <si>
    <t>Marit Selmer Llc</t>
  </si>
  <si>
    <t>Pan Ocean Co Ltd</t>
  </si>
  <si>
    <t>Peony Owning Co Ltd</t>
  </si>
  <si>
    <t>Wealth Line Inc</t>
  </si>
  <si>
    <t>Evanthi Shipping Company Sa</t>
  </si>
  <si>
    <t>Port Pirie Shipping Ltd</t>
  </si>
  <si>
    <t>Juliette Marine Ltd</t>
  </si>
  <si>
    <t>Ocean Phoenix Shipping Ltd</t>
  </si>
  <si>
    <t>Danae Maritime Inc</t>
  </si>
  <si>
    <t>Free State Shipping Co</t>
  </si>
  <si>
    <t>Connecticut Shipping Inc</t>
  </si>
  <si>
    <t>Dymi Maritime Co Ltd</t>
  </si>
  <si>
    <t>New Prevail Line Sa</t>
  </si>
  <si>
    <t>Carisbrooke Shipping 10 000 Bv</t>
  </si>
  <si>
    <t>Capri Shipping Inc</t>
  </si>
  <si>
    <t>Evita Navigation Ltd</t>
  </si>
  <si>
    <t>Chang Myung Shipping Co Ltd</t>
  </si>
  <si>
    <t>Bulk Prudence Corp</t>
  </si>
  <si>
    <t>Al Ultra Ii Shipping Pte Ltd</t>
  </si>
  <si>
    <t>Fiona Four Shipping Ltd</t>
  </si>
  <si>
    <t>Columbia</t>
  </si>
  <si>
    <t>Tanzania</t>
  </si>
  <si>
    <t>week 31</t>
  </si>
  <si>
    <t>+10</t>
  </si>
  <si>
    <t>Sider Mompox</t>
  </si>
  <si>
    <t>ADM Grain Elevator</t>
  </si>
  <si>
    <t>Haiti</t>
  </si>
  <si>
    <t>Port-au-Prince</t>
  </si>
  <si>
    <t>Nano Shipping Inc</t>
  </si>
  <si>
    <t>King Milo</t>
  </si>
  <si>
    <t>Flor De Vapores Sa</t>
  </si>
  <si>
    <t>Core Imperial</t>
  </si>
  <si>
    <t>Southern Route Maritime Sa</t>
  </si>
  <si>
    <t>Rex</t>
  </si>
  <si>
    <t>Lisbon</t>
  </si>
  <si>
    <t>Banc Of America Leasing</t>
  </si>
  <si>
    <t>Sasebo Ace</t>
  </si>
  <si>
    <t>Yeosu (Yosu)</t>
  </si>
  <si>
    <t>Aigaion Shipholding Co Ltd</t>
  </si>
  <si>
    <t>Ultra Puma</t>
  </si>
  <si>
    <t>Kasuga Shipping</t>
  </si>
  <si>
    <t>Albanyborg</t>
  </si>
  <si>
    <t>Cargill Grain Terminal (Baie Comeau)</t>
  </si>
  <si>
    <t>United Kingdom</t>
  </si>
  <si>
    <t>Hull</t>
  </si>
  <si>
    <t>Albanyborg Bv</t>
  </si>
  <si>
    <t>Federal Inspire</t>
  </si>
  <si>
    <t>Centennial Shipping Sa</t>
  </si>
  <si>
    <t>Lowlands Diamond</t>
  </si>
  <si>
    <t>Kifune Kaiun</t>
  </si>
  <si>
    <t>Admiral Jimmu</t>
  </si>
  <si>
    <t>Moon Rise Shipping Co Sa</t>
  </si>
  <si>
    <t>Forward Gloria Nav/Daiwa Kisen</t>
  </si>
  <si>
    <t>Federal Michigan</t>
  </si>
  <si>
    <t>P&amp;H Grain Tml (Hamilton)</t>
  </si>
  <si>
    <t>Altamira</t>
  </si>
  <si>
    <t>FEDERAL TRIDENT LTD</t>
  </si>
  <si>
    <t>Bulk Independence</t>
  </si>
  <si>
    <t>Nmb Cobra Ltd</t>
  </si>
  <si>
    <t>G3 Grain Tml (Quebec)</t>
  </si>
  <si>
    <t>Garganey</t>
  </si>
  <si>
    <t>Orient Hakusan Shipping Sa</t>
  </si>
  <si>
    <t>Iron Maiden</t>
  </si>
  <si>
    <t>Mi-Das Line Sa</t>
  </si>
  <si>
    <t>Pera</t>
  </si>
  <si>
    <t>ADM Reserve Grain Terminal</t>
  </si>
  <si>
    <t>Pera Shipping Corp</t>
  </si>
  <si>
    <t>Berge Shari</t>
  </si>
  <si>
    <t>Tuxpan</t>
  </si>
  <si>
    <t>Berge Shari Co Inc</t>
  </si>
  <si>
    <t>Ubc Tampa</t>
  </si>
  <si>
    <t>Santo Tomas de Castilla</t>
  </si>
  <si>
    <t>Tampa Maritime Co Ltd</t>
  </si>
  <si>
    <t>San Antonio Shipping Ltd-Cay</t>
  </si>
  <si>
    <t>Amaryllis</t>
  </si>
  <si>
    <t>Amaryllis Maritime Inc</t>
  </si>
  <si>
    <t>Navios La Paix</t>
  </si>
  <si>
    <t>Velvet Shipping Corp</t>
  </si>
  <si>
    <t>New Keeper</t>
  </si>
  <si>
    <t>Vancouver (US)</t>
  </si>
  <si>
    <t>Hc Line Liberia Co Ltd</t>
  </si>
  <si>
    <t>Pm Hayabusa</t>
  </si>
  <si>
    <t>Mc Shipping</t>
  </si>
  <si>
    <t>Marem</t>
  </si>
  <si>
    <t>Vg Holdings Sa</t>
  </si>
  <si>
    <t>Belguardian</t>
  </si>
  <si>
    <t>Toyo Kaiun</t>
  </si>
  <si>
    <t>Summit Sw</t>
  </si>
  <si>
    <t>Summit Pescadores Sa</t>
  </si>
  <si>
    <t>Pacific Endeavour</t>
  </si>
  <si>
    <t>Arcelor Mittal - Hamilton Dofasco Works</t>
  </si>
  <si>
    <t>Ellesmere Port</t>
  </si>
  <si>
    <t>Nordic Mpp Shipowning I As</t>
  </si>
  <si>
    <t>Jns Sea</t>
  </si>
  <si>
    <t>Sino Asia Shipping</t>
  </si>
  <si>
    <t>Lowlands Muze</t>
  </si>
  <si>
    <t>African Finch</t>
  </si>
  <si>
    <t>Cascadia Grain Terminal</t>
  </si>
  <si>
    <t>Asian Shipping Sa</t>
  </si>
  <si>
    <t>Arosa</t>
  </si>
  <si>
    <t>Arosa Shipping Ltd</t>
  </si>
  <si>
    <t>Astura</t>
  </si>
  <si>
    <t>Locone Shippping Inc</t>
  </si>
  <si>
    <t>Lumina</t>
  </si>
  <si>
    <t>Silva Shipping - Fzco</t>
  </si>
  <si>
    <t>Marigoula</t>
  </si>
  <si>
    <t>Condim Shipping Ltd</t>
  </si>
  <si>
    <t>Polsteam Koprowo</t>
  </si>
  <si>
    <t>Greece</t>
  </si>
  <si>
    <t>Amadeus Ruby</t>
  </si>
  <si>
    <t>City Docks / Turing Basin Tml (HOU)</t>
  </si>
  <si>
    <t>Suriname</t>
  </si>
  <si>
    <t>Paramaribo</t>
  </si>
  <si>
    <t>Hestia Gmbh &amp; Co Kg</t>
  </si>
  <si>
    <t>Chestnut</t>
  </si>
  <si>
    <t>Phaistos Maritime Co Ltd</t>
  </si>
  <si>
    <t>Chris Gr</t>
  </si>
  <si>
    <t>Open Seas Enterprises Sa Ltd</t>
  </si>
  <si>
    <t>Jag Aarati</t>
  </si>
  <si>
    <t>Great Eastern Shipping Co Ltd</t>
  </si>
  <si>
    <t>Omishima</t>
  </si>
  <si>
    <t>Murakami Sekiyu/Tradewind Navi</t>
  </si>
  <si>
    <t>Stamina Diva</t>
  </si>
  <si>
    <t>Sansha Shipping Sa</t>
  </si>
  <si>
    <t>Spdbfl One Hundred Fifty-Nine</t>
  </si>
  <si>
    <t>Charisma.Gr</t>
  </si>
  <si>
    <t>Sealand Marine Corp</t>
  </si>
  <si>
    <t>Bordeaux</t>
  </si>
  <si>
    <t>Aquabordeaux Shipping Co Ltd</t>
  </si>
  <si>
    <t>Wolverine</t>
  </si>
  <si>
    <t>Moin</t>
  </si>
  <si>
    <t>Rainbow Maritime Llc</t>
  </si>
  <si>
    <t>Cagliari</t>
  </si>
  <si>
    <t>Cs Caprice</t>
  </si>
  <si>
    <t>Caprice Shipping Co Ltd</t>
  </si>
  <si>
    <t>Es Care.</t>
  </si>
  <si>
    <t>Fpmc B 201</t>
  </si>
  <si>
    <t>Fpmc 201 Marine Corp</t>
  </si>
  <si>
    <t>Lemessos Lion</t>
  </si>
  <si>
    <t>Larnaca Shipping Corp</t>
  </si>
  <si>
    <t>Bona</t>
  </si>
  <si>
    <t>Bluestar Maritime Inc</t>
  </si>
  <si>
    <t>Alicia</t>
  </si>
  <si>
    <t>Crystal Crown Shipping Ltd</t>
  </si>
  <si>
    <t>Atromitos L</t>
  </si>
  <si>
    <t>General Guisan</t>
  </si>
  <si>
    <t>Oceana Shipping Ag</t>
  </si>
  <si>
    <t>Inase</t>
  </si>
  <si>
    <t>Trinidad Tobago</t>
  </si>
  <si>
    <t>Point Lisas</t>
  </si>
  <si>
    <t>Mare Nova Inc</t>
  </si>
  <si>
    <t>Polsteam Dabie</t>
  </si>
  <si>
    <t>Apus One Shipping Ltd</t>
  </si>
  <si>
    <t>Star Vancouver</t>
  </si>
  <si>
    <t>Vancouver Eagle Llc</t>
  </si>
  <si>
    <t>Yangtze Impression</t>
  </si>
  <si>
    <t>Baton Rouge</t>
  </si>
  <si>
    <t>Baton Rouge Public Grain Elevator</t>
  </si>
  <si>
    <t>Guadeloupe</t>
  </si>
  <si>
    <t>Port Louis</t>
  </si>
  <si>
    <t>Yangtze Impression Pte Ltd</t>
  </si>
  <si>
    <t>Polsteam</t>
  </si>
  <si>
    <t>LION BULK CARRIERS INC</t>
  </si>
  <si>
    <t>+8</t>
  </si>
  <si>
    <t>+4</t>
  </si>
  <si>
    <t>+283 901 (+14.1%)</t>
  </si>
  <si>
    <t>soybean</t>
  </si>
  <si>
    <t>barley</t>
  </si>
  <si>
    <t>Nitta Kaiun/Kingfisher</t>
  </si>
  <si>
    <t>Nissen Kaiun/Southern Route</t>
  </si>
  <si>
    <t>Portland (US - Oregon)</t>
  </si>
  <si>
    <t>Incheon</t>
  </si>
  <si>
    <t>Manzanillo</t>
  </si>
  <si>
    <t>H&amp;J Marine Inc</t>
  </si>
  <si>
    <t>Manta Uraz</t>
  </si>
  <si>
    <t>Uraz Shipping Inc</t>
  </si>
  <si>
    <t>Century Emerald</t>
  </si>
  <si>
    <t>Dowa Line Panama Inc</t>
  </si>
  <si>
    <t>Multi-Creative Ltd</t>
  </si>
  <si>
    <t>Madrid</t>
  </si>
  <si>
    <t>MADRILENIAN MARITIME CO</t>
  </si>
  <si>
    <t>Sri Lanka</t>
  </si>
  <si>
    <t>Trincomalee</t>
  </si>
  <si>
    <t>Elisa</t>
  </si>
  <si>
    <t>Cristobal</t>
  </si>
  <si>
    <t>Lemisoller Shipping</t>
  </si>
  <si>
    <t>Ubc Stockholm</t>
  </si>
  <si>
    <t>Mastermind Shipmanagement</t>
  </si>
  <si>
    <t>-827 122 (-34.1%)</t>
  </si>
  <si>
    <t>-16</t>
  </si>
  <si>
    <t>Vessels that discharged US and Canadian grain, week 31 (Jul 28-Aug 3)</t>
  </si>
  <si>
    <t>US and Canadian grains sailed away from major export ports, week 31 (Jul 28-Aug 3)</t>
  </si>
  <si>
    <t>Grain enroute ex USA and Canada, week 31 (Jul 28-Aug 3)</t>
  </si>
  <si>
    <t>Solidarnosc</t>
  </si>
  <si>
    <t>Jupiter Four Shipping Ltd</t>
  </si>
  <si>
    <t>Desert Moon</t>
  </si>
  <si>
    <t>Seville Shipping &amp; Investement</t>
  </si>
  <si>
    <t>Federal Kivalina</t>
  </si>
  <si>
    <t>France</t>
  </si>
  <si>
    <t>Federal Oceans Ltd</t>
  </si>
  <si>
    <t>alliance</t>
  </si>
  <si>
    <t>Noelle G</t>
  </si>
  <si>
    <t>Belfast</t>
  </si>
  <si>
    <t>Bromaritime Ab</t>
  </si>
  <si>
    <t>Federal Minnesota</t>
  </si>
  <si>
    <t>Toledo (USA)</t>
  </si>
  <si>
    <t>Andersons Edwin Grain Tml (Toledo)</t>
  </si>
  <si>
    <t>Ireland</t>
  </si>
  <si>
    <t>Foynes Port</t>
  </si>
  <si>
    <t>Pyeongtaek</t>
  </si>
  <si>
    <t>Future</t>
  </si>
  <si>
    <t>Atco Wood Ship Buoys</t>
  </si>
  <si>
    <t>Liverpool</t>
  </si>
  <si>
    <t>Seaborne Routes Corp</t>
  </si>
  <si>
    <t>Pacific Elevators Tml 4</t>
  </si>
  <si>
    <t>Thalis</t>
  </si>
  <si>
    <t>EPTANISSOS SHIPPING SA</t>
  </si>
  <si>
    <t>Atacama Queen</t>
  </si>
  <si>
    <t>Kaleidoscope Shipping Sa</t>
  </si>
  <si>
    <t>Federal Caribou</t>
  </si>
  <si>
    <t>Leixoes</t>
  </si>
  <si>
    <t>Vecco</t>
  </si>
  <si>
    <t>Cove Shipping Sa</t>
  </si>
  <si>
    <t>Unison Jasper</t>
  </si>
  <si>
    <t>Espato Shipping Co Ltd</t>
  </si>
  <si>
    <t>Tarragona</t>
  </si>
  <si>
    <t>Federal Katsura</t>
  </si>
  <si>
    <t>Waterford</t>
  </si>
  <si>
    <t>Baffin Investments Ltd</t>
  </si>
  <si>
    <t>Federal William Paul</t>
  </si>
  <si>
    <t>Federal Trident Ltd</t>
  </si>
  <si>
    <t>Hai Kuo Shipping 2244B Ltd</t>
  </si>
  <si>
    <t>Coreocean Ol</t>
  </si>
  <si>
    <t>Coreocean Maritime Sa Panama</t>
  </si>
  <si>
    <t>Equinox Orenda</t>
  </si>
  <si>
    <t>Cartagena (Col)</t>
  </si>
  <si>
    <t>Infinity Sa</t>
  </si>
  <si>
    <t>Western Tokyo</t>
  </si>
  <si>
    <t>Nissen Kaiun</t>
  </si>
  <si>
    <t>Federal Oshima</t>
  </si>
  <si>
    <t>Rouen</t>
  </si>
  <si>
    <t>Kaan Aksoy</t>
  </si>
  <si>
    <t>Damietta</t>
  </si>
  <si>
    <t>Kikai Shipping Co Ltd</t>
  </si>
  <si>
    <t>Nordloire</t>
  </si>
  <si>
    <t>Barranquilla</t>
  </si>
  <si>
    <t>N Loire Mbh &amp; Co Kg</t>
  </si>
  <si>
    <t>Ken Shin</t>
  </si>
  <si>
    <t>Terminal 5 - Columbia Grain Pier</t>
  </si>
  <si>
    <t>Otaru</t>
  </si>
  <si>
    <t>Delica Shipping Sa</t>
  </si>
  <si>
    <t>Ful Via</t>
  </si>
  <si>
    <t>Fulvia Marine Ltd</t>
  </si>
  <si>
    <t>Pan Navigator</t>
  </si>
  <si>
    <t>Kagoshima</t>
  </si>
  <si>
    <t>Pos Maritime Ze Sa</t>
  </si>
  <si>
    <t>Aquavita Wealth</t>
  </si>
  <si>
    <t>Federal Indiana</t>
  </si>
  <si>
    <t>Lowlands Ambition</t>
  </si>
  <si>
    <t>vancouver (can)</t>
  </si>
  <si>
    <t>Ever Bright Shipping Sa</t>
  </si>
  <si>
    <t>Jens Oldendorff</t>
  </si>
  <si>
    <t>Deep Waters Shipping Ltd</t>
  </si>
  <si>
    <t>Ultra Forest</t>
  </si>
  <si>
    <t>Qinhuangdao</t>
  </si>
  <si>
    <t>Nalinee Naree</t>
  </si>
  <si>
    <t>Agadir</t>
  </si>
  <si>
    <t>Precious Wishes Ltd</t>
  </si>
  <si>
    <t>New First</t>
  </si>
  <si>
    <t>Hsin Chien</t>
  </si>
  <si>
    <t>Amis Respect</t>
  </si>
  <si>
    <t>Guma Navigation Sa</t>
  </si>
  <si>
    <t>K.Ruby</t>
  </si>
  <si>
    <t>Synergy Maritime</t>
  </si>
  <si>
    <t>Bbg Singapore</t>
  </si>
  <si>
    <t>Spdbfl One Hundred Twenty-Two</t>
  </si>
  <si>
    <t>Xh Square Leg</t>
  </si>
  <si>
    <t>Zhe Yin Hang Zhou No 28</t>
  </si>
  <si>
    <t>Whistler</t>
  </si>
  <si>
    <t>Barbour Shipping Ltd</t>
  </si>
  <si>
    <t>Canada Pearl</t>
  </si>
  <si>
    <t>CANADA PEARL SHIPPING CO LTD</t>
  </si>
  <si>
    <t>Perseus</t>
  </si>
  <si>
    <t>Perseas Navigation Co</t>
  </si>
  <si>
    <t>Xinsha</t>
  </si>
  <si>
    <t>Mariveles</t>
  </si>
  <si>
    <t>Leo Ocean Sa &amp; Tokei Kaiun Ltd</t>
  </si>
  <si>
    <t>Lazaro</t>
  </si>
  <si>
    <t>Lauritzen Bulkers A/S</t>
  </si>
  <si>
    <t>Sussex Shipping Ltd</t>
  </si>
  <si>
    <t>Stella Navis</t>
  </si>
  <si>
    <t>Fair Wind Marshall Sa</t>
  </si>
  <si>
    <t>Stelios T</t>
  </si>
  <si>
    <t>Faros Shipmanagement Corp</t>
  </si>
  <si>
    <t>Coral Jasper</t>
  </si>
  <si>
    <t>Onahama</t>
  </si>
  <si>
    <t>Genius Accord Pte Ltd</t>
  </si>
  <si>
    <t>Bejaia</t>
  </si>
  <si>
    <t>Hai Kuo Shipping 1946B Ltd</t>
  </si>
  <si>
    <t>Onne</t>
  </si>
  <si>
    <t>Dsi Aquila</t>
  </si>
  <si>
    <t>BONRIKI SHIPPING CO INC</t>
  </si>
  <si>
    <t>Prt Hope</t>
  </si>
  <si>
    <t>Watanabe Print/Wpsd</t>
  </si>
  <si>
    <t>Bodrum-M</t>
  </si>
  <si>
    <t>Bodrum Shipping Ltd</t>
  </si>
  <si>
    <t>Mamma Mia</t>
  </si>
  <si>
    <t>Desert Faith</t>
  </si>
  <si>
    <t>Atlantic Bulk</t>
  </si>
  <si>
    <t>Petra</t>
  </si>
  <si>
    <t>Puerto Montt</t>
  </si>
  <si>
    <t>Madison Shipping Ltd</t>
  </si>
  <si>
    <t>Zhoushan</t>
  </si>
  <si>
    <t>Aris T</t>
  </si>
  <si>
    <t>Marmaras Navigation Ltd</t>
  </si>
  <si>
    <t>Cooper Island</t>
  </si>
  <si>
    <t>El Dekheila</t>
  </si>
  <si>
    <t>Cooper Island Ltd</t>
  </si>
  <si>
    <t>Royal Laurel</t>
  </si>
  <si>
    <t>Saudi Arabia</t>
  </si>
  <si>
    <t>Dammam</t>
  </si>
  <si>
    <t>Leo Ocean/Tokei Kaiun</t>
  </si>
  <si>
    <t>Summer Sea</t>
  </si>
  <si>
    <t>Honor Summer Sea Ltd</t>
  </si>
  <si>
    <t>Marla Royalty</t>
  </si>
  <si>
    <t>Ls-Mhl26 Co Ltd</t>
  </si>
  <si>
    <t>Equinox Dawn Ii</t>
  </si>
  <si>
    <t>Equinox Onar Ltd</t>
  </si>
  <si>
    <t>Soya Tianjin</t>
  </si>
  <si>
    <t>Hai Kuo Shipping 1922B Ltd</t>
  </si>
  <si>
    <t>Cs Satira</t>
  </si>
  <si>
    <t>Satira Shipping Co Ltd</t>
  </si>
  <si>
    <t>Egret River</t>
  </si>
  <si>
    <t>Eight River Shipping Sa</t>
  </si>
  <si>
    <t>Samsun</t>
  </si>
  <si>
    <t>Bund 1 Holding Ltd</t>
  </si>
  <si>
    <t>+664 344 (+8.4%)</t>
  </si>
  <si>
    <t>+21</t>
  </si>
  <si>
    <t>+2</t>
  </si>
  <si>
    <t>+13</t>
  </si>
  <si>
    <t>(+21)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</si>
</sst>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₴_-;\-* #,##0.00_₴_-;_-* &quot;-&quot;??_₴_-;_-@_-"/>
    <numFmt numFmtId="165" formatCode="#,##0.000"/>
    <numFmt numFmtId="166" formatCode="_-* #,##0.00_-;_-* #,##0.00\-;_-* &quot;-&quot;??_-;_-@_-"/>
    <numFmt numFmtId="167" formatCode="_-* #,##0\ _₽_-;\-* #,##0\ _₽_-;_-* &quot;-&quot;??\ _₽_-;_-@_-"/>
    <numFmt numFmtId="168" formatCode="#,##0.0000_ ;\-#,##0.0000\ "/>
    <numFmt numFmtId="169" formatCode="dd\.mm\.yyyy;@"/>
    <numFmt numFmtId="170" formatCode="#,##0.0000"/>
    <numFmt numFmtId="171" formatCode="#,##0.000_ ;\-#,##0.000\ "/>
    <numFmt numFmtId="172" formatCode="_-* #,##0.000\ _₽_-;\-* #,##0.000\ _₽_-;_-* &quot;-&quot;???\ _₽_-;_-@_-"/>
    <numFmt numFmtId="173" formatCode="#,##0.00000"/>
    <numFmt numFmtId="174" formatCode="#,##0.00000_ ;\-#,##0.00000\ "/>
    <numFmt numFmtId="175" formatCode="_-* #,##0.0000\ _₽_-;\-* #,##0.0000\ _₽_-;_-* &quot;-&quot;????\ _₽_-;_-@_-"/>
    <numFmt numFmtId="176" formatCode="0.0000000"/>
  </numFmts>
  <fonts count="7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"/>
      <family val="2"/>
    </font>
    <font>
      <sz val="9"/>
      <name val="Arial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"/>
      <name val="Calibri"/>
      <family val="2"/>
      <charset val="204"/>
      <scheme val="minor"/>
    </font>
    <font>
      <sz val="8"/>
      <color theme="1" tint="0.499984740745262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Tahoma"/>
      <family val="2"/>
    </font>
    <font>
      <sz val="11"/>
      <name val="Tahoma"/>
      <family val="2"/>
    </font>
    <font>
      <b/>
      <sz val="14"/>
      <color theme="5"/>
      <name val="Tahoma"/>
      <family val="2"/>
    </font>
    <font>
      <sz val="11"/>
      <color theme="5"/>
      <name val="Tahoma"/>
      <family val="2"/>
    </font>
    <font>
      <b/>
      <sz val="16"/>
      <color theme="4"/>
      <name val="Tahoma"/>
      <family val="2"/>
    </font>
    <font>
      <b/>
      <sz val="15"/>
      <color theme="4"/>
      <name val="Tahoma"/>
      <family val="2"/>
    </font>
    <font>
      <sz val="11"/>
      <name val="Calibri"/>
      <family val="2"/>
      <charset val="204"/>
      <scheme val="minor"/>
    </font>
    <font>
      <i/>
      <sz val="12"/>
      <color rgb="FF144376"/>
      <name val="PT Sans"/>
      <family val="2"/>
      <charset val="204"/>
    </font>
    <font>
      <b/>
      <i/>
      <sz val="12"/>
      <color rgb="FF144376"/>
      <name val="PT Sans"/>
      <family val="2"/>
      <charset val="204"/>
    </font>
    <font>
      <sz val="12"/>
      <color theme="1"/>
      <name val="Times New Roman"/>
      <family val="1"/>
      <charset val="204"/>
    </font>
    <font>
      <b/>
      <sz val="11"/>
      <name val="Tahoma"/>
      <family val="2"/>
      <charset val="204"/>
    </font>
    <font>
      <b/>
      <sz val="11"/>
      <color theme="1"/>
      <name val="Tahoma"/>
      <family val="2"/>
      <charset val="204"/>
    </font>
    <font>
      <sz val="12"/>
      <color theme="1"/>
      <name val="Tahoma"/>
      <family val="2"/>
      <charset val="204"/>
    </font>
    <font>
      <sz val="11"/>
      <name val="Tahoma"/>
      <family val="2"/>
      <charset val="204"/>
    </font>
    <font>
      <sz val="11"/>
      <color theme="1"/>
      <name val="Tahoma"/>
      <family val="2"/>
      <charset val="204"/>
    </font>
    <font>
      <sz val="16"/>
      <color rgb="FFFF0000"/>
      <name val="Tahoma"/>
      <family val="2"/>
    </font>
    <font>
      <sz val="11"/>
      <color indexed="8"/>
      <name val="Calibri"/>
      <family val="2"/>
      <charset val="204"/>
    </font>
    <font>
      <b/>
      <sz val="14"/>
      <color theme="5"/>
      <name val="Tahoma"/>
      <family val="2"/>
      <charset val="204"/>
    </font>
    <font>
      <b/>
      <sz val="11"/>
      <name val="Tahoma"/>
      <family val="2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20"/>
      <name val="Calibri"/>
      <family val="2"/>
      <charset val="204"/>
      <scheme val="minor"/>
    </font>
    <font>
      <b/>
      <sz val="11"/>
      <color theme="5"/>
      <name val="Tahoma"/>
      <family val="2"/>
    </font>
    <font>
      <sz val="10"/>
      <color theme="1"/>
      <name val="Arial"/>
      <family val="2"/>
      <charset val="204"/>
    </font>
    <font>
      <sz val="11"/>
      <color theme="0" tint="-0.34998626667073579"/>
      <name val="Calibri"/>
      <family val="2"/>
      <scheme val="minor"/>
    </font>
    <font>
      <sz val="11"/>
      <color rgb="FF1B252E"/>
      <name val="Tahoma"/>
      <family val="2"/>
      <charset val="204"/>
    </font>
    <font>
      <sz val="10"/>
      <color rgb="FF333333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1">
    <xf numFmtId="0" fontId="0" fillId="0" borderId="0"/>
    <xf numFmtId="0" fontId="3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9" borderId="0" applyNumberFormat="0" applyBorder="0" applyAlignment="0" applyProtection="0"/>
    <xf numFmtId="0" fontId="28" fillId="20" borderId="2" applyNumberFormat="0" applyAlignment="0" applyProtection="0"/>
    <xf numFmtId="0" fontId="27" fillId="4" borderId="0" applyNumberFormat="0" applyBorder="0" applyAlignment="0" applyProtection="0"/>
    <xf numFmtId="0" fontId="28" fillId="20" borderId="2" applyNumberFormat="0" applyAlignment="0" applyProtection="0"/>
    <xf numFmtId="0" fontId="29" fillId="21" borderId="3" applyNumberFormat="0" applyAlignment="0" applyProtection="0"/>
    <xf numFmtId="0" fontId="30" fillId="0" borderId="4" applyNumberFormat="0" applyFill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29" fillId="21" borderId="3" applyNumberFormat="0" applyAlignment="0" applyProtection="0"/>
    <xf numFmtId="0" fontId="31" fillId="0" borderId="0" applyNumberFormat="0" applyFill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9" borderId="0" applyNumberFormat="0" applyBorder="0" applyAlignment="0" applyProtection="0"/>
    <xf numFmtId="0" fontId="32" fillId="7" borderId="2" applyNumberFormat="0" applyAlignment="0" applyProtection="0"/>
    <xf numFmtId="0" fontId="30" fillId="0" borderId="4" applyNumberFormat="0" applyFill="0" applyAlignment="0" applyProtection="0"/>
    <xf numFmtId="0" fontId="27" fillId="4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33" fillId="3" borderId="0" applyNumberFormat="0" applyBorder="0" applyAlignment="0" applyProtection="0"/>
    <xf numFmtId="0" fontId="32" fillId="7" borderId="2" applyNumberFormat="0" applyAlignment="0" applyProtection="0"/>
    <xf numFmtId="41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31" fillId="0" borderId="7" applyNumberFormat="0" applyFill="0" applyAlignment="0" applyProtection="0"/>
    <xf numFmtId="0" fontId="31" fillId="0" borderId="0" applyNumberFormat="0" applyFill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3" fillId="0" borderId="0">
      <alignment horizontal="center"/>
    </xf>
    <xf numFmtId="0" fontId="13" fillId="0" borderId="0"/>
    <xf numFmtId="0" fontId="23" fillId="0" borderId="0">
      <alignment horizontal="center"/>
    </xf>
    <xf numFmtId="0" fontId="13" fillId="0" borderId="0"/>
    <xf numFmtId="0" fontId="1" fillId="0" borderId="0"/>
    <xf numFmtId="0" fontId="1" fillId="0" borderId="0"/>
    <xf numFmtId="0" fontId="43" fillId="0" borderId="0"/>
    <xf numFmtId="0" fontId="1" fillId="0" borderId="0"/>
    <xf numFmtId="165" fontId="24" fillId="0" borderId="0"/>
    <xf numFmtId="0" fontId="1" fillId="0" borderId="0"/>
    <xf numFmtId="0" fontId="1" fillId="0" borderId="0"/>
    <xf numFmtId="0" fontId="1" fillId="0" borderId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33" fillId="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23" fillId="0" borderId="0" applyFill="0" applyBorder="0" applyProtection="0">
      <alignment horizontal="center"/>
    </xf>
    <xf numFmtId="0" fontId="35" fillId="20" borderId="9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31" fillId="0" borderId="7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35" fillId="20" borderId="9" applyNumberFormat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2" applyNumberFormat="0" applyAlignment="0" applyProtection="0"/>
    <xf numFmtId="0" fontId="6" fillId="7" borderId="2" applyNumberFormat="0" applyAlignment="0" applyProtection="0"/>
    <xf numFmtId="0" fontId="6" fillId="7" borderId="2" applyNumberFormat="0" applyAlignment="0" applyProtection="0"/>
    <xf numFmtId="0" fontId="6" fillId="7" borderId="2" applyNumberFormat="0" applyAlignment="0" applyProtection="0"/>
    <xf numFmtId="0" fontId="7" fillId="20" borderId="9" applyNumberFormat="0" applyAlignment="0" applyProtection="0"/>
    <xf numFmtId="0" fontId="7" fillId="20" borderId="9" applyNumberFormat="0" applyAlignment="0" applyProtection="0"/>
    <xf numFmtId="0" fontId="7" fillId="20" borderId="9" applyNumberFormat="0" applyAlignment="0" applyProtection="0"/>
    <xf numFmtId="0" fontId="7" fillId="20" borderId="9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Protection="0">
      <alignment horizontal="left"/>
    </xf>
    <xf numFmtId="0" fontId="13" fillId="0" borderId="0" applyNumberFormat="0" applyFill="0" applyBorder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3" fillId="0" borderId="0" applyNumberFormat="0" applyFill="0" applyBorder="0" applyProtection="0">
      <alignment horizontal="left"/>
    </xf>
    <xf numFmtId="0" fontId="15" fillId="21" borderId="3" applyNumberFormat="0" applyAlignment="0" applyProtection="0"/>
    <xf numFmtId="0" fontId="15" fillId="21" borderId="3" applyNumberFormat="0" applyAlignment="0" applyProtection="0"/>
    <xf numFmtId="0" fontId="15" fillId="21" borderId="3" applyNumberFormat="0" applyAlignment="0" applyProtection="0"/>
    <xf numFmtId="0" fontId="15" fillId="21" borderId="3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23" fillId="0" borderId="0">
      <alignment horizontal="center"/>
    </xf>
    <xf numFmtId="165" fontId="24" fillId="0" borderId="0"/>
    <xf numFmtId="0" fontId="23" fillId="0" borderId="0">
      <alignment horizontal="center"/>
    </xf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23" fillId="0" borderId="0">
      <alignment horizontal="center"/>
    </xf>
    <xf numFmtId="0" fontId="4" fillId="0" borderId="0" applyFill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2" fillId="0" borderId="0" applyNumberFormat="0" applyFill="0" applyBorder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43" fontId="1" fillId="0" borderId="0" applyFont="0" applyFill="0" applyBorder="0" applyAlignment="0" applyProtection="0"/>
    <xf numFmtId="0" fontId="4" fillId="0" borderId="0" applyFill="0" applyProtection="0"/>
    <xf numFmtId="0" fontId="1" fillId="0" borderId="0"/>
    <xf numFmtId="0" fontId="1" fillId="0" borderId="0"/>
    <xf numFmtId="0" fontId="63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4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Fill="0" applyProtection="0"/>
    <xf numFmtId="0" fontId="1" fillId="0" borderId="0"/>
  </cellStyleXfs>
  <cellXfs count="167">
    <xf numFmtId="0" fontId="0" fillId="0" borderId="0" xfId="0"/>
    <xf numFmtId="0" fontId="46" fillId="0" borderId="0" xfId="0" applyFont="1"/>
    <xf numFmtId="0" fontId="47" fillId="0" borderId="0" xfId="0" applyFont="1" applyAlignment="1">
      <alignment horizontal="left"/>
    </xf>
    <xf numFmtId="0" fontId="48" fillId="0" borderId="0" xfId="411" applyFont="1" applyFill="1" applyAlignment="1">
      <alignment horizontal="left" vertical="center"/>
    </xf>
    <xf numFmtId="0" fontId="47" fillId="0" borderId="0" xfId="0" applyFont="1" applyAlignment="1">
      <alignment horizontal="center"/>
    </xf>
    <xf numFmtId="4" fontId="47" fillId="0" borderId="0" xfId="0" applyNumberFormat="1" applyFont="1" applyAlignment="1">
      <alignment horizontal="center" vertical="top"/>
    </xf>
    <xf numFmtId="3" fontId="47" fillId="0" borderId="0" xfId="0" applyNumberFormat="1" applyFont="1" applyAlignment="1">
      <alignment horizontal="center" vertical="center"/>
    </xf>
    <xf numFmtId="3" fontId="0" fillId="0" borderId="0" xfId="0" applyNumberFormat="1"/>
    <xf numFmtId="0" fontId="56" fillId="0" borderId="0" xfId="0" applyFont="1"/>
    <xf numFmtId="0" fontId="57" fillId="0" borderId="1" xfId="0" applyFont="1" applyBorder="1" applyAlignment="1">
      <alignment horizontal="center"/>
    </xf>
    <xf numFmtId="0" fontId="58" fillId="0" borderId="1" xfId="0" applyFont="1" applyBorder="1" applyAlignment="1">
      <alignment horizontal="center"/>
    </xf>
    <xf numFmtId="49" fontId="58" fillId="0" borderId="1" xfId="410" applyNumberFormat="1" applyFont="1" applyBorder="1" applyAlignment="1">
      <alignment horizontal="center"/>
    </xf>
    <xf numFmtId="49" fontId="61" fillId="0" borderId="1" xfId="410" applyNumberFormat="1" applyFont="1" applyBorder="1" applyAlignment="1">
      <alignment horizontal="center"/>
    </xf>
    <xf numFmtId="1" fontId="47" fillId="0" borderId="0" xfId="0" applyNumberFormat="1" applyFont="1" applyAlignment="1">
      <alignment horizontal="left"/>
    </xf>
    <xf numFmtId="0" fontId="57" fillId="0" borderId="14" xfId="0" applyFont="1" applyFill="1" applyBorder="1" applyAlignment="1">
      <alignment horizontal="center" vertical="center"/>
    </xf>
    <xf numFmtId="1" fontId="60" fillId="0" borderId="1" xfId="0" applyNumberFormat="1" applyFont="1" applyFill="1" applyBorder="1" applyAlignment="1">
      <alignment horizontal="center" vertical="center"/>
    </xf>
    <xf numFmtId="167" fontId="61" fillId="0" borderId="0" xfId="410" applyNumberFormat="1" applyFont="1" applyAlignment="1">
      <alignment horizontal="center"/>
    </xf>
    <xf numFmtId="3" fontId="57" fillId="0" borderId="13" xfId="410" applyNumberFormat="1" applyFont="1" applyFill="1" applyBorder="1" applyAlignment="1">
      <alignment horizontal="center" vertical="center"/>
    </xf>
    <xf numFmtId="3" fontId="47" fillId="0" borderId="0" xfId="0" applyNumberFormat="1" applyFont="1" applyAlignment="1">
      <alignment horizontal="center"/>
    </xf>
    <xf numFmtId="3" fontId="57" fillId="0" borderId="14" xfId="410" applyNumberFormat="1" applyFont="1" applyFill="1" applyBorder="1" applyAlignment="1">
      <alignment horizontal="center" vertical="center"/>
    </xf>
    <xf numFmtId="0" fontId="60" fillId="0" borderId="0" xfId="0" applyFont="1" applyBorder="1" applyAlignment="1">
      <alignment horizontal="left"/>
    </xf>
    <xf numFmtId="0" fontId="53" fillId="0" borderId="0" xfId="0" applyFont="1"/>
    <xf numFmtId="0" fontId="47" fillId="0" borderId="0" xfId="0" applyFont="1"/>
    <xf numFmtId="167" fontId="61" fillId="0" borderId="0" xfId="410" applyNumberFormat="1" applyFont="1" applyAlignment="1">
      <alignment horizontal="left"/>
    </xf>
    <xf numFmtId="3" fontId="60" fillId="0" borderId="0" xfId="0" applyNumberFormat="1" applyFont="1" applyBorder="1" applyAlignment="1">
      <alignment horizontal="left"/>
    </xf>
    <xf numFmtId="0" fontId="49" fillId="0" borderId="0" xfId="0" applyFont="1" applyAlignment="1"/>
    <xf numFmtId="49" fontId="49" fillId="0" borderId="0" xfId="410" applyNumberFormat="1" applyFont="1" applyAlignment="1">
      <alignment horizontal="center" vertical="top"/>
    </xf>
    <xf numFmtId="0" fontId="53" fillId="0" borderId="0" xfId="0" applyFont="1" applyFill="1"/>
    <xf numFmtId="170" fontId="60" fillId="0" borderId="0" xfId="0" applyNumberFormat="1" applyFont="1" applyBorder="1" applyAlignment="1">
      <alignment horizontal="left"/>
    </xf>
    <xf numFmtId="0" fontId="57" fillId="0" borderId="14" xfId="0" applyFont="1" applyFill="1" applyBorder="1" applyAlignment="1">
      <alignment horizontal="left" vertical="center"/>
    </xf>
    <xf numFmtId="167" fontId="47" fillId="0" borderId="0" xfId="410" applyNumberFormat="1" applyFont="1" applyAlignment="1">
      <alignment vertical="center"/>
    </xf>
    <xf numFmtId="168" fontId="47" fillId="0" borderId="0" xfId="410" applyNumberFormat="1" applyFont="1" applyAlignment="1">
      <alignment vertical="center"/>
    </xf>
    <xf numFmtId="3" fontId="64" fillId="0" borderId="0" xfId="0" applyNumberFormat="1" applyFont="1" applyAlignment="1">
      <alignment horizontal="left"/>
    </xf>
    <xf numFmtId="171" fontId="47" fillId="0" borderId="0" xfId="410" applyNumberFormat="1" applyFont="1" applyAlignment="1">
      <alignment vertical="center"/>
    </xf>
    <xf numFmtId="0" fontId="46" fillId="0" borderId="0" xfId="0" applyFont="1" applyAlignment="1">
      <alignment horizontal="left"/>
    </xf>
    <xf numFmtId="49" fontId="59" fillId="0" borderId="0" xfId="410" applyNumberFormat="1" applyFont="1" applyBorder="1" applyAlignment="1">
      <alignment horizontal="left"/>
    </xf>
    <xf numFmtId="0" fontId="57" fillId="0" borderId="0" xfId="0" applyFont="1" applyBorder="1" applyAlignment="1">
      <alignment horizontal="left"/>
    </xf>
    <xf numFmtId="0" fontId="58" fillId="0" borderId="0" xfId="0" applyFont="1" applyBorder="1" applyAlignment="1">
      <alignment horizontal="left"/>
    </xf>
    <xf numFmtId="0" fontId="47" fillId="0" borderId="0" xfId="0" applyFont="1" applyBorder="1" applyAlignment="1">
      <alignment horizontal="left"/>
    </xf>
    <xf numFmtId="0" fontId="48" fillId="0" borderId="0" xfId="0" applyFont="1" applyFill="1" applyAlignment="1">
      <alignment horizontal="left"/>
    </xf>
    <xf numFmtId="0" fontId="48" fillId="0" borderId="0" xfId="0" applyFont="1" applyFill="1" applyAlignment="1">
      <alignment horizontal="center"/>
    </xf>
    <xf numFmtId="3" fontId="53" fillId="0" borderId="0" xfId="0" applyNumberFormat="1" applyFont="1" applyFill="1"/>
    <xf numFmtId="4" fontId="57" fillId="0" borderId="0" xfId="0" applyNumberFormat="1" applyFont="1" applyBorder="1" applyAlignment="1">
      <alignment horizontal="left"/>
    </xf>
    <xf numFmtId="0" fontId="48" fillId="0" borderId="0" xfId="0" applyFont="1" applyFill="1" applyAlignment="1"/>
    <xf numFmtId="3" fontId="48" fillId="0" borderId="0" xfId="0" applyNumberFormat="1" applyFont="1" applyBorder="1" applyAlignment="1">
      <alignment horizontal="center"/>
    </xf>
    <xf numFmtId="3" fontId="48" fillId="0" borderId="0" xfId="0" applyNumberFormat="1" applyFont="1" applyAlignment="1">
      <alignment horizontal="center"/>
    </xf>
    <xf numFmtId="0" fontId="61" fillId="0" borderId="1" xfId="410" applyNumberFormat="1" applyFont="1" applyBorder="1" applyAlignment="1">
      <alignment horizontal="center"/>
    </xf>
    <xf numFmtId="3" fontId="62" fillId="0" borderId="0" xfId="0" applyNumberFormat="1" applyFont="1" applyAlignment="1">
      <alignment horizontal="left"/>
    </xf>
    <xf numFmtId="173" fontId="47" fillId="0" borderId="0" xfId="0" applyNumberFormat="1" applyFont="1" applyAlignment="1">
      <alignment horizontal="left"/>
    </xf>
    <xf numFmtId="0" fontId="67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165" fontId="47" fillId="0" borderId="0" xfId="0" applyNumberFormat="1" applyFont="1" applyAlignment="1">
      <alignment horizontal="left"/>
    </xf>
    <xf numFmtId="0" fontId="61" fillId="0" borderId="0" xfId="0" applyFont="1"/>
    <xf numFmtId="3" fontId="60" fillId="0" borderId="0" xfId="0" applyNumberFormat="1" applyFont="1" applyAlignment="1">
      <alignment horizontal="center"/>
    </xf>
    <xf numFmtId="0" fontId="48" fillId="0" borderId="0" xfId="0" applyFont="1" applyFill="1" applyAlignment="1">
      <alignment vertical="center"/>
    </xf>
    <xf numFmtId="0" fontId="53" fillId="0" borderId="0" xfId="0" applyFont="1" applyFill="1" applyAlignment="1">
      <alignment horizontal="left" vertical="center"/>
    </xf>
    <xf numFmtId="43" fontId="53" fillId="0" borderId="0" xfId="0" applyNumberFormat="1" applyFont="1" applyFill="1"/>
    <xf numFmtId="167" fontId="48" fillId="0" borderId="0" xfId="0" applyNumberFormat="1" applyFont="1" applyFill="1" applyAlignment="1"/>
    <xf numFmtId="171" fontId="48" fillId="0" borderId="0" xfId="0" applyNumberFormat="1" applyFont="1" applyFill="1" applyAlignment="1"/>
    <xf numFmtId="0" fontId="48" fillId="0" borderId="1" xfId="0" applyFont="1" applyFill="1" applyBorder="1" applyAlignment="1"/>
    <xf numFmtId="0" fontId="57" fillId="0" borderId="1" xfId="0" applyFont="1" applyFill="1" applyBorder="1" applyAlignment="1">
      <alignment horizontal="left"/>
    </xf>
    <xf numFmtId="1" fontId="57" fillId="0" borderId="1" xfId="0" applyNumberFormat="1" applyFont="1" applyFill="1" applyBorder="1" applyAlignment="1">
      <alignment horizontal="center" vertical="center"/>
    </xf>
    <xf numFmtId="49" fontId="57" fillId="0" borderId="1" xfId="0" applyNumberFormat="1" applyFont="1" applyFill="1" applyBorder="1" applyAlignment="1">
      <alignment horizontal="center" vertical="center"/>
    </xf>
    <xf numFmtId="49" fontId="60" fillId="0" borderId="1" xfId="0" applyNumberFormat="1" applyFont="1" applyFill="1" applyBorder="1" applyAlignment="1">
      <alignment horizontal="center" vertical="center"/>
    </xf>
    <xf numFmtId="0" fontId="53" fillId="0" borderId="0" xfId="0" applyFont="1" applyFill="1" applyAlignment="1"/>
    <xf numFmtId="167" fontId="48" fillId="0" borderId="0" xfId="0" applyNumberFormat="1" applyFont="1" applyFill="1" applyBorder="1" applyAlignment="1">
      <alignment horizontal="left"/>
    </xf>
    <xf numFmtId="0" fontId="48" fillId="0" borderId="0" xfId="0" applyFont="1" applyFill="1" applyBorder="1" applyAlignment="1">
      <alignment horizontal="center"/>
    </xf>
    <xf numFmtId="0" fontId="53" fillId="0" borderId="0" xfId="0" applyFont="1" applyFill="1" applyAlignment="1">
      <alignment horizontal="left"/>
    </xf>
    <xf numFmtId="167" fontId="53" fillId="0" borderId="0" xfId="0" applyNumberFormat="1" applyFont="1" applyFill="1" applyAlignment="1">
      <alignment horizontal="left"/>
    </xf>
    <xf numFmtId="0" fontId="50" fillId="0" borderId="0" xfId="0" applyFont="1" applyFill="1" applyAlignment="1">
      <alignment horizontal="right" vertical="center"/>
    </xf>
    <xf numFmtId="167" fontId="49" fillId="0" borderId="0" xfId="410" applyNumberFormat="1" applyFont="1" applyFill="1" applyAlignment="1">
      <alignment horizontal="center" vertical="center"/>
    </xf>
    <xf numFmtId="167" fontId="49" fillId="0" borderId="0" xfId="410" applyNumberFormat="1" applyFont="1" applyFill="1" applyAlignment="1">
      <alignment vertical="center"/>
    </xf>
    <xf numFmtId="0" fontId="49" fillId="0" borderId="0" xfId="0" applyFont="1" applyFill="1" applyAlignment="1">
      <alignment horizontal="center"/>
    </xf>
    <xf numFmtId="167" fontId="48" fillId="0" borderId="0" xfId="0" applyNumberFormat="1" applyFont="1" applyFill="1" applyAlignment="1">
      <alignment horizontal="left"/>
    </xf>
    <xf numFmtId="0" fontId="57" fillId="0" borderId="1" xfId="0" applyFont="1" applyFill="1" applyBorder="1" applyAlignment="1">
      <alignment horizontal="center"/>
    </xf>
    <xf numFmtId="3" fontId="48" fillId="0" borderId="0" xfId="0" applyNumberFormat="1" applyFont="1" applyFill="1" applyAlignment="1">
      <alignment horizontal="center"/>
    </xf>
    <xf numFmtId="3" fontId="48" fillId="0" borderId="0" xfId="0" applyNumberFormat="1" applyFont="1" applyAlignment="1">
      <alignment horizontal="center" vertical="center"/>
    </xf>
    <xf numFmtId="3" fontId="53" fillId="0" borderId="0" xfId="0" applyNumberFormat="1" applyFont="1" applyAlignment="1">
      <alignment horizontal="center"/>
    </xf>
    <xf numFmtId="3" fontId="69" fillId="0" borderId="0" xfId="0" applyNumberFormat="1" applyFont="1" applyAlignment="1">
      <alignment horizontal="center" vertical="center"/>
    </xf>
    <xf numFmtId="1" fontId="48" fillId="0" borderId="0" xfId="0" applyNumberFormat="1" applyFont="1" applyAlignment="1">
      <alignment horizontal="center"/>
    </xf>
    <xf numFmtId="174" fontId="47" fillId="0" borderId="0" xfId="410" applyNumberFormat="1" applyFont="1" applyAlignment="1">
      <alignment vertical="center"/>
    </xf>
    <xf numFmtId="3" fontId="60" fillId="0" borderId="0" xfId="0" applyNumberFormat="1" applyFont="1" applyFill="1" applyAlignment="1">
      <alignment horizontal="center"/>
    </xf>
    <xf numFmtId="0" fontId="0" fillId="0" borderId="0" xfId="0" applyFill="1"/>
    <xf numFmtId="0" fontId="48" fillId="0" borderId="0" xfId="0" applyFont="1" applyAlignment="1">
      <alignment horizontal="center"/>
    </xf>
    <xf numFmtId="3" fontId="46" fillId="0" borderId="0" xfId="0" applyNumberFormat="1" applyFont="1" applyAlignment="1">
      <alignment horizontal="center"/>
    </xf>
    <xf numFmtId="173" fontId="57" fillId="0" borderId="0" xfId="0" applyNumberFormat="1" applyFont="1" applyBorder="1" applyAlignment="1">
      <alignment horizontal="left"/>
    </xf>
    <xf numFmtId="0" fontId="0" fillId="0" borderId="0" xfId="0" applyBorder="1"/>
    <xf numFmtId="3" fontId="53" fillId="0" borderId="0" xfId="0" applyNumberFormat="1" applyFont="1" applyFill="1" applyAlignment="1">
      <alignment horizontal="center"/>
    </xf>
    <xf numFmtId="3" fontId="60" fillId="0" borderId="0" xfId="410" applyNumberFormat="1" applyFont="1" applyFill="1" applyAlignment="1">
      <alignment horizontal="center"/>
    </xf>
    <xf numFmtId="172" fontId="68" fillId="0" borderId="0" xfId="0" applyNumberFormat="1" applyFont="1" applyFill="1" applyAlignment="1">
      <alignment horizontal="left"/>
    </xf>
    <xf numFmtId="43" fontId="53" fillId="0" borderId="0" xfId="0" applyNumberFormat="1" applyFont="1" applyFill="1" applyAlignment="1">
      <alignment horizontal="left"/>
    </xf>
    <xf numFmtId="175" fontId="53" fillId="0" borderId="0" xfId="0" applyNumberFormat="1" applyFont="1" applyFill="1" applyAlignment="1">
      <alignment horizontal="left"/>
    </xf>
    <xf numFmtId="168" fontId="53" fillId="0" borderId="0" xfId="0" applyNumberFormat="1" applyFont="1" applyFill="1" applyAlignment="1">
      <alignment horizontal="left"/>
    </xf>
    <xf numFmtId="176" fontId="53" fillId="0" borderId="0" xfId="0" applyNumberFormat="1" applyFont="1" applyFill="1" applyAlignment="1">
      <alignment horizontal="left"/>
    </xf>
    <xf numFmtId="43" fontId="59" fillId="0" borderId="0" xfId="410" applyNumberFormat="1" applyFont="1" applyBorder="1" applyAlignment="1">
      <alignment horizontal="center"/>
    </xf>
    <xf numFmtId="169" fontId="57" fillId="0" borderId="16" xfId="0" applyNumberFormat="1" applyFont="1" applyFill="1" applyBorder="1" applyAlignment="1">
      <alignment horizontal="center" vertical="center"/>
    </xf>
    <xf numFmtId="1" fontId="57" fillId="0" borderId="14" xfId="0" applyNumberFormat="1" applyFont="1" applyFill="1" applyBorder="1" applyAlignment="1">
      <alignment horizontal="center" vertical="center"/>
    </xf>
    <xf numFmtId="0" fontId="46" fillId="0" borderId="0" xfId="0" applyFont="1" applyBorder="1"/>
    <xf numFmtId="3" fontId="46" fillId="0" borderId="0" xfId="0" applyNumberFormat="1" applyFont="1" applyBorder="1"/>
    <xf numFmtId="0" fontId="70" fillId="0" borderId="0" xfId="0" applyFont="1" applyBorder="1" applyAlignment="1">
      <alignment horizontal="center" wrapText="1"/>
    </xf>
    <xf numFmtId="3" fontId="0" fillId="0" borderId="0" xfId="0" applyNumberFormat="1" applyBorder="1"/>
    <xf numFmtId="3" fontId="57" fillId="0" borderId="15" xfId="410" applyNumberFormat="1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vertical="center"/>
    </xf>
    <xf numFmtId="3" fontId="57" fillId="0" borderId="17" xfId="410" applyNumberFormat="1" applyFont="1" applyFill="1" applyBorder="1" applyAlignment="1">
      <alignment horizontal="center" vertical="center"/>
    </xf>
    <xf numFmtId="1" fontId="65" fillId="0" borderId="17" xfId="0" applyNumberFormat="1" applyFont="1" applyFill="1" applyBorder="1" applyAlignment="1">
      <alignment horizontal="center" vertical="center"/>
    </xf>
    <xf numFmtId="169" fontId="57" fillId="0" borderId="17" xfId="0" applyNumberFormat="1" applyFont="1" applyFill="1" applyBorder="1" applyAlignment="1">
      <alignment horizontal="center" vertical="center"/>
    </xf>
    <xf numFmtId="0" fontId="47" fillId="0" borderId="0" xfId="0" applyNumberFormat="1" applyFont="1" applyAlignment="1">
      <alignment horizontal="center" vertical="top"/>
    </xf>
    <xf numFmtId="3" fontId="61" fillId="0" borderId="0" xfId="0" applyNumberFormat="1" applyFont="1" applyFill="1" applyBorder="1" applyAlignment="1">
      <alignment horizontal="center" vertical="center"/>
    </xf>
    <xf numFmtId="0" fontId="61" fillId="0" borderId="0" xfId="0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horizontal="left" vertical="center"/>
    </xf>
    <xf numFmtId="3" fontId="57" fillId="0" borderId="17" xfId="0" applyNumberFormat="1" applyFont="1" applyFill="1" applyBorder="1" applyAlignment="1">
      <alignment horizontal="center" vertical="center"/>
    </xf>
    <xf numFmtId="3" fontId="61" fillId="0" borderId="0" xfId="0" applyNumberFormat="1" applyFont="1" applyBorder="1" applyAlignment="1">
      <alignment horizontal="center" vertical="center"/>
    </xf>
    <xf numFmtId="0" fontId="61" fillId="0" borderId="0" xfId="0" applyFont="1" applyBorder="1" applyAlignment="1">
      <alignment horizontal="center" vertical="center"/>
    </xf>
    <xf numFmtId="0" fontId="61" fillId="0" borderId="0" xfId="0" applyFont="1" applyBorder="1" applyAlignment="1">
      <alignment vertical="center"/>
    </xf>
    <xf numFmtId="3" fontId="61" fillId="0" borderId="0" xfId="0" applyNumberFormat="1" applyFont="1" applyBorder="1" applyAlignment="1">
      <alignment horizontal="center" vertical="center" wrapText="1"/>
    </xf>
    <xf numFmtId="0" fontId="61" fillId="0" borderId="0" xfId="0" applyFont="1" applyBorder="1" applyAlignment="1">
      <alignment horizontal="center" vertical="center" wrapText="1"/>
    </xf>
    <xf numFmtId="14" fontId="61" fillId="24" borderId="0" xfId="0" applyNumberFormat="1" applyFont="1" applyFill="1" applyBorder="1" applyAlignment="1">
      <alignment horizontal="center" vertical="center" wrapText="1"/>
    </xf>
    <xf numFmtId="0" fontId="61" fillId="0" borderId="0" xfId="0" applyFont="1" applyFill="1" applyBorder="1" applyAlignment="1">
      <alignment vertical="center"/>
    </xf>
    <xf numFmtId="14" fontId="61" fillId="0" borderId="0" xfId="0" applyNumberFormat="1" applyFont="1" applyFill="1" applyBorder="1" applyAlignment="1">
      <alignment horizontal="center" vertical="center"/>
    </xf>
    <xf numFmtId="0" fontId="60" fillId="0" borderId="1" xfId="0" applyFont="1" applyBorder="1" applyAlignment="1">
      <alignment horizontal="left" vertical="center"/>
    </xf>
    <xf numFmtId="0" fontId="60" fillId="0" borderId="1" xfId="0" applyFont="1" applyBorder="1" applyAlignment="1">
      <alignment wrapText="1"/>
    </xf>
    <xf numFmtId="0" fontId="60" fillId="0" borderId="1" xfId="0" applyFont="1" applyBorder="1"/>
    <xf numFmtId="14" fontId="60" fillId="0" borderId="1" xfId="0" applyNumberFormat="1" applyFont="1" applyBorder="1" applyAlignment="1">
      <alignment horizontal="right" wrapText="1"/>
    </xf>
    <xf numFmtId="0" fontId="61" fillId="0" borderId="1" xfId="0" applyFont="1" applyBorder="1"/>
    <xf numFmtId="0" fontId="60" fillId="0" borderId="1" xfId="0" applyNumberFormat="1" applyFont="1" applyBorder="1" applyAlignment="1">
      <alignment horizontal="center" wrapText="1"/>
    </xf>
    <xf numFmtId="0" fontId="60" fillId="0" borderId="1" xfId="0" applyFont="1" applyBorder="1" applyAlignment="1">
      <alignment horizontal="center" wrapText="1"/>
    </xf>
    <xf numFmtId="3" fontId="60" fillId="0" borderId="1" xfId="0" applyNumberFormat="1" applyFont="1" applyBorder="1" applyAlignment="1">
      <alignment horizontal="center" wrapText="1"/>
    </xf>
    <xf numFmtId="0" fontId="60" fillId="0" borderId="1" xfId="0" applyFont="1" applyBorder="1" applyAlignment="1">
      <alignment vertical="center"/>
    </xf>
    <xf numFmtId="0" fontId="60" fillId="0" borderId="1" xfId="0" applyFont="1" applyBorder="1" applyAlignment="1">
      <alignment vertical="top" wrapText="1"/>
    </xf>
    <xf numFmtId="0" fontId="60" fillId="0" borderId="1" xfId="0" applyFont="1" applyFill="1" applyBorder="1" applyAlignment="1">
      <alignment wrapText="1"/>
    </xf>
    <xf numFmtId="0" fontId="53" fillId="0" borderId="0" xfId="0" applyFont="1" applyFill="1" applyAlignment="1">
      <alignment horizontal="center"/>
    </xf>
    <xf numFmtId="3" fontId="48" fillId="0" borderId="1" xfId="0" applyNumberFormat="1" applyFont="1" applyBorder="1" applyAlignment="1"/>
    <xf numFmtId="3" fontId="65" fillId="0" borderId="1" xfId="0" applyNumberFormat="1" applyFont="1" applyBorder="1" applyAlignment="1"/>
    <xf numFmtId="0" fontId="65" fillId="0" borderId="1" xfId="0" applyFont="1" applyFill="1" applyBorder="1" applyAlignment="1"/>
    <xf numFmtId="0" fontId="71" fillId="0" borderId="0" xfId="0" applyFont="1"/>
    <xf numFmtId="0" fontId="60" fillId="0" borderId="1" xfId="434" applyFont="1" applyBorder="1"/>
    <xf numFmtId="0" fontId="60" fillId="0" borderId="1" xfId="434" applyFont="1" applyBorder="1" applyAlignment="1">
      <alignment horizontal="left"/>
    </xf>
    <xf numFmtId="0" fontId="60" fillId="0" borderId="1" xfId="0" applyFont="1" applyBorder="1" applyAlignment="1">
      <alignment horizontal="left" wrapText="1"/>
    </xf>
    <xf numFmtId="14" fontId="72" fillId="0" borderId="1" xfId="0" applyNumberFormat="1" applyFont="1" applyBorder="1"/>
    <xf numFmtId="0" fontId="73" fillId="0" borderId="0" xfId="0" applyFont="1"/>
    <xf numFmtId="3" fontId="60" fillId="0" borderId="1" xfId="434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1" fillId="0" borderId="1" xfId="0" applyFont="1" applyBorder="1" applyAlignment="1">
      <alignment horizontal="left"/>
    </xf>
    <xf numFmtId="14" fontId="60" fillId="0" borderId="0" xfId="0" applyNumberFormat="1" applyFont="1" applyBorder="1" applyAlignment="1">
      <alignment horizontal="right" wrapText="1"/>
    </xf>
    <xf numFmtId="0" fontId="60" fillId="25" borderId="1" xfId="434" applyFont="1" applyFill="1" applyBorder="1"/>
    <xf numFmtId="0" fontId="61" fillId="25" borderId="1" xfId="0" applyFont="1" applyFill="1" applyBorder="1"/>
    <xf numFmtId="0" fontId="60" fillId="25" borderId="1" xfId="434" applyFont="1" applyFill="1" applyBorder="1" applyAlignment="1">
      <alignment horizontal="left"/>
    </xf>
    <xf numFmtId="3" fontId="60" fillId="25" borderId="1" xfId="434" applyNumberFormat="1" applyFont="1" applyFill="1" applyBorder="1" applyAlignment="1">
      <alignment horizontal="center"/>
    </xf>
    <xf numFmtId="3" fontId="48" fillId="0" borderId="1" xfId="0" applyNumberFormat="1" applyFont="1" applyBorder="1" applyAlignment="1">
      <alignment horizontal="center"/>
    </xf>
    <xf numFmtId="0" fontId="55" fillId="0" borderId="0" xfId="0" applyFont="1" applyAlignment="1">
      <alignment horizontal="right" vertical="center" wrapText="1"/>
    </xf>
    <xf numFmtId="0" fontId="54" fillId="0" borderId="0" xfId="0" applyFont="1" applyAlignment="1">
      <alignment horizontal="right" vertical="center" wrapText="1"/>
    </xf>
    <xf numFmtId="0" fontId="61" fillId="0" borderId="1" xfId="0" applyFont="1" applyBorder="1" applyAlignment="1">
      <alignment horizontal="left" vertical="center"/>
    </xf>
    <xf numFmtId="0" fontId="60" fillId="0" borderId="1" xfId="0" applyFont="1" applyBorder="1" applyAlignment="1">
      <alignment horizontal="left" vertical="center"/>
    </xf>
    <xf numFmtId="0" fontId="49" fillId="0" borderId="0" xfId="0" applyFont="1" applyAlignment="1">
      <alignment horizontal="center" vertical="center"/>
    </xf>
    <xf numFmtId="0" fontId="51" fillId="0" borderId="0" xfId="0" applyFont="1" applyAlignment="1">
      <alignment horizontal="center"/>
    </xf>
    <xf numFmtId="0" fontId="60" fillId="0" borderId="11" xfId="0" applyFont="1" applyBorder="1" applyAlignment="1">
      <alignment horizontal="left"/>
    </xf>
    <xf numFmtId="0" fontId="60" fillId="0" borderId="12" xfId="0" applyFont="1" applyBorder="1" applyAlignment="1">
      <alignment horizontal="left"/>
    </xf>
    <xf numFmtId="0" fontId="58" fillId="0" borderId="1" xfId="0" applyFont="1" applyBorder="1" applyAlignment="1">
      <alignment horizontal="left" vertical="center"/>
    </xf>
    <xf numFmtId="0" fontId="49" fillId="0" borderId="0" xfId="0" applyFont="1" applyBorder="1" applyAlignment="1">
      <alignment horizontal="left"/>
    </xf>
    <xf numFmtId="3" fontId="49" fillId="0" borderId="0" xfId="410" applyNumberFormat="1" applyFont="1" applyBorder="1" applyAlignment="1">
      <alignment horizontal="center" vertical="center"/>
    </xf>
    <xf numFmtId="49" fontId="49" fillId="0" borderId="0" xfId="0" applyNumberFormat="1" applyFont="1" applyBorder="1" applyAlignment="1">
      <alignment horizontal="center" vertical="center"/>
    </xf>
    <xf numFmtId="0" fontId="52" fillId="0" borderId="0" xfId="0" applyFont="1" applyFill="1" applyAlignment="1">
      <alignment horizontal="center"/>
    </xf>
    <xf numFmtId="3" fontId="52" fillId="0" borderId="0" xfId="0" applyNumberFormat="1" applyFont="1" applyAlignment="1">
      <alignment horizontal="center"/>
    </xf>
    <xf numFmtId="0" fontId="49" fillId="0" borderId="0" xfId="0" applyFont="1" applyAlignment="1">
      <alignment horizontal="right" vertical="center"/>
    </xf>
    <xf numFmtId="167" fontId="49" fillId="0" borderId="0" xfId="410" applyNumberFormat="1" applyFont="1" applyFill="1" applyAlignment="1">
      <alignment horizontal="left" vertical="center"/>
    </xf>
    <xf numFmtId="49" fontId="49" fillId="0" borderId="0" xfId="0" applyNumberFormat="1" applyFont="1" applyFill="1" applyAlignment="1">
      <alignment horizontal="left" vertical="center"/>
    </xf>
  </cellXfs>
  <cellStyles count="451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20% - Énfasis1" xfId="8"/>
    <cellStyle name="20% - Énfasis2" xfId="9"/>
    <cellStyle name="20% - Énfasis3" xfId="10"/>
    <cellStyle name="20% - Énfasis4" xfId="11"/>
    <cellStyle name="20% - Énfasis5" xfId="12"/>
    <cellStyle name="20% - Énfasis6" xfId="13"/>
    <cellStyle name="20% - Акцент1 2" xfId="14"/>
    <cellStyle name="20% - Акцент1 3" xfId="15"/>
    <cellStyle name="20% - Акцент1 4" xfId="16"/>
    <cellStyle name="20% - Акцент1 5" xfId="17"/>
    <cellStyle name="20% - Акцент2 2" xfId="18"/>
    <cellStyle name="20% - Акцент2 3" xfId="19"/>
    <cellStyle name="20% - Акцент2 4" xfId="20"/>
    <cellStyle name="20% - Акцент2 5" xfId="21"/>
    <cellStyle name="20% - Акцент3 2" xfId="22"/>
    <cellStyle name="20% - Акцент3 3" xfId="23"/>
    <cellStyle name="20% - Акцент3 4" xfId="24"/>
    <cellStyle name="20% - Акцент3 5" xfId="25"/>
    <cellStyle name="20% - Акцент4 2" xfId="26"/>
    <cellStyle name="20% - Акцент4 3" xfId="27"/>
    <cellStyle name="20% - Акцент4 4" xfId="28"/>
    <cellStyle name="20% - Акцент4 5" xfId="29"/>
    <cellStyle name="20% - Акцент5 2" xfId="30"/>
    <cellStyle name="20% - Акцент5 3" xfId="31"/>
    <cellStyle name="20% - Акцент5 4" xfId="32"/>
    <cellStyle name="20% - Акцент5 5" xfId="33"/>
    <cellStyle name="20% - Акцент6 2" xfId="34"/>
    <cellStyle name="20% - Акцент6 3" xfId="35"/>
    <cellStyle name="20% - Акцент6 4" xfId="36"/>
    <cellStyle name="20% - Акцент6 5" xfId="37"/>
    <cellStyle name="40% - Accent1 2" xfId="38"/>
    <cellStyle name="40% - Accent2 2" xfId="39"/>
    <cellStyle name="40% - Accent3 2" xfId="40"/>
    <cellStyle name="40% - Accent4 2" xfId="41"/>
    <cellStyle name="40% - Accent5 2" xfId="42"/>
    <cellStyle name="40% - Accent6 2" xfId="43"/>
    <cellStyle name="40% - Énfasis1" xfId="44"/>
    <cellStyle name="40% - Énfasis2" xfId="45"/>
    <cellStyle name="40% - Énfasis3" xfId="46"/>
    <cellStyle name="40% - Énfasis4" xfId="47"/>
    <cellStyle name="40% - Énfasis5" xfId="48"/>
    <cellStyle name="40% - Énfasis6" xfId="49"/>
    <cellStyle name="40% - Акцент1 2" xfId="50"/>
    <cellStyle name="40% - Акцент1 3" xfId="51"/>
    <cellStyle name="40% - Акцент1 4" xfId="52"/>
    <cellStyle name="40% - Акцент1 5" xfId="53"/>
    <cellStyle name="40% - Акцент2 2" xfId="54"/>
    <cellStyle name="40% - Акцент2 3" xfId="55"/>
    <cellStyle name="40% - Акцент2 4" xfId="56"/>
    <cellStyle name="40% - Акцент2 5" xfId="57"/>
    <cellStyle name="40% - Акцент3 2" xfId="58"/>
    <cellStyle name="40% - Акцент3 3" xfId="59"/>
    <cellStyle name="40% - Акцент3 4" xfId="60"/>
    <cellStyle name="40% - Акцент3 5" xfId="61"/>
    <cellStyle name="40% - Акцент4 2" xfId="62"/>
    <cellStyle name="40% - Акцент4 3" xfId="63"/>
    <cellStyle name="40% - Акцент4 4" xfId="64"/>
    <cellStyle name="40% - Акцент4 5" xfId="65"/>
    <cellStyle name="40% - Акцент5 2" xfId="66"/>
    <cellStyle name="40% - Акцент5 3" xfId="67"/>
    <cellStyle name="40% - Акцент5 4" xfId="68"/>
    <cellStyle name="40% - Акцент5 5" xfId="69"/>
    <cellStyle name="40% - Акцент6 2" xfId="70"/>
    <cellStyle name="40% - Акцент6 3" xfId="71"/>
    <cellStyle name="40% - Акцент6 4" xfId="72"/>
    <cellStyle name="40% - Акцент6 5" xfId="73"/>
    <cellStyle name="60% - Accent1 2" xfId="74"/>
    <cellStyle name="60% - Accent2 2" xfId="75"/>
    <cellStyle name="60% - Accent3 2" xfId="76"/>
    <cellStyle name="60% - Accent4 2" xfId="77"/>
    <cellStyle name="60% - Accent5 2" xfId="78"/>
    <cellStyle name="60% - Accent6 2" xfId="79"/>
    <cellStyle name="60% - Énfasis1" xfId="80"/>
    <cellStyle name="60% - Énfasis2" xfId="81"/>
    <cellStyle name="60% - Énfasis3" xfId="82"/>
    <cellStyle name="60% - Énfasis4" xfId="83"/>
    <cellStyle name="60% - Énfasis5" xfId="84"/>
    <cellStyle name="60% - Énfasis6" xfId="85"/>
    <cellStyle name="60% - Акцент1 2" xfId="86"/>
    <cellStyle name="60% - Акцент1 3" xfId="87"/>
    <cellStyle name="60% - Акцент1 4" xfId="88"/>
    <cellStyle name="60% - Акцент1 5" xfId="89"/>
    <cellStyle name="60% - Акцент2 2" xfId="90"/>
    <cellStyle name="60% - Акцент2 3" xfId="91"/>
    <cellStyle name="60% - Акцент2 4" xfId="92"/>
    <cellStyle name="60% - Акцент2 5" xfId="93"/>
    <cellStyle name="60% - Акцент3 2" xfId="94"/>
    <cellStyle name="60% - Акцент3 3" xfId="95"/>
    <cellStyle name="60% - Акцент3 4" xfId="96"/>
    <cellStyle name="60% - Акцент3 5" xfId="97"/>
    <cellStyle name="60% - Акцент4 2" xfId="98"/>
    <cellStyle name="60% - Акцент4 3" xfId="99"/>
    <cellStyle name="60% - Акцент4 4" xfId="100"/>
    <cellStyle name="60% - Акцент4 5" xfId="101"/>
    <cellStyle name="60% - Акцент5 2" xfId="102"/>
    <cellStyle name="60% - Акцент5 3" xfId="103"/>
    <cellStyle name="60% - Акцент5 4" xfId="104"/>
    <cellStyle name="60% - Акцент5 5" xfId="105"/>
    <cellStyle name="60% - Акцент6 2" xfId="106"/>
    <cellStyle name="60% - Акцент6 3" xfId="107"/>
    <cellStyle name="60% - Акцент6 4" xfId="108"/>
    <cellStyle name="60% - Акцент6 5" xfId="109"/>
    <cellStyle name="Accent1 2" xfId="110"/>
    <cellStyle name="Accent2 2" xfId="111"/>
    <cellStyle name="Accent3 2" xfId="112"/>
    <cellStyle name="Accent4 2" xfId="113"/>
    <cellStyle name="Accent5 2" xfId="114"/>
    <cellStyle name="Accent6 2" xfId="115"/>
    <cellStyle name="Berekening 2" xfId="116"/>
    <cellStyle name="Buena" xfId="117"/>
    <cellStyle name="Cálculo" xfId="118"/>
    <cellStyle name="Celda de comprobación" xfId="119"/>
    <cellStyle name="Celda vinculada" xfId="120"/>
    <cellStyle name="Comma 2" xfId="121"/>
    <cellStyle name="Comma 2 2" xfId="122"/>
    <cellStyle name="Controlecel 2" xfId="123"/>
    <cellStyle name="Encabezado 4" xfId="124"/>
    <cellStyle name="Énfasis1" xfId="125"/>
    <cellStyle name="Énfasis2" xfId="126"/>
    <cellStyle name="Énfasis3" xfId="127"/>
    <cellStyle name="Énfasis4" xfId="128"/>
    <cellStyle name="Énfasis5" xfId="129"/>
    <cellStyle name="Énfasis6" xfId="130"/>
    <cellStyle name="Entrada" xfId="131"/>
    <cellStyle name="Gekoppelde cel 2" xfId="132"/>
    <cellStyle name="Goed 2" xfId="133"/>
    <cellStyle name="Hyperlink 2" xfId="134"/>
    <cellStyle name="Incorrecto" xfId="135"/>
    <cellStyle name="Invoer 2" xfId="136"/>
    <cellStyle name="Komma [0] 2" xfId="137"/>
    <cellStyle name="Komma 10" xfId="138"/>
    <cellStyle name="Komma 10 2" xfId="139"/>
    <cellStyle name="Komma 10 2 2" xfId="140"/>
    <cellStyle name="Komma 10 2 3" xfId="141"/>
    <cellStyle name="Komma 10 2 3 2" xfId="142"/>
    <cellStyle name="Komma 10 3" xfId="143"/>
    <cellStyle name="Komma 10 3 2" xfId="144"/>
    <cellStyle name="Komma 11" xfId="145"/>
    <cellStyle name="Komma 11 2" xfId="146"/>
    <cellStyle name="Komma 11 2 2" xfId="147"/>
    <cellStyle name="Komma 12" xfId="148"/>
    <cellStyle name="Komma 12 2" xfId="149"/>
    <cellStyle name="Komma 12 3" xfId="150"/>
    <cellStyle name="Komma 12 3 2" xfId="151"/>
    <cellStyle name="Komma 2" xfId="152"/>
    <cellStyle name="Komma 2 2" xfId="153"/>
    <cellStyle name="Komma 2 2 2" xfId="154"/>
    <cellStyle name="Komma 2 3" xfId="155"/>
    <cellStyle name="Komma 3" xfId="156"/>
    <cellStyle name="Komma 3 2" xfId="157"/>
    <cellStyle name="Komma 3 2 2" xfId="158"/>
    <cellStyle name="Komma 3 2 2 2" xfId="159"/>
    <cellStyle name="Komma 3 2 2 2 2" xfId="160"/>
    <cellStyle name="Komma 3 2 2 3" xfId="161"/>
    <cellStyle name="Komma 3 2 3" xfId="162"/>
    <cellStyle name="Komma 3 2 3 2" xfId="163"/>
    <cellStyle name="Komma 3 2 4" xfId="164"/>
    <cellStyle name="Komma 3 3" xfId="165"/>
    <cellStyle name="Komma 3 3 2" xfId="166"/>
    <cellStyle name="Komma 3 3 2 2" xfId="167"/>
    <cellStyle name="Komma 3 3 3" xfId="168"/>
    <cellStyle name="Komma 3 4" xfId="169"/>
    <cellStyle name="Komma 3 4 2" xfId="170"/>
    <cellStyle name="Komma 3 5" xfId="171"/>
    <cellStyle name="Komma 4" xfId="172"/>
    <cellStyle name="Komma 4 2" xfId="173"/>
    <cellStyle name="Komma 4 2 2" xfId="174"/>
    <cellStyle name="Komma 4 2 2 2" xfId="175"/>
    <cellStyle name="Komma 4 2 3" xfId="176"/>
    <cellStyle name="Komma 4 3" xfId="177"/>
    <cellStyle name="Komma 5" xfId="178"/>
    <cellStyle name="Komma 5 2" xfId="179"/>
    <cellStyle name="Komma 5 2 2" xfId="180"/>
    <cellStyle name="Komma 5 2 2 2" xfId="181"/>
    <cellStyle name="Komma 5 2 2 2 2" xfId="182"/>
    <cellStyle name="Komma 5 2 2 3" xfId="183"/>
    <cellStyle name="Komma 5 2 3" xfId="184"/>
    <cellStyle name="Komma 5 3" xfId="185"/>
    <cellStyle name="Komma 6" xfId="186"/>
    <cellStyle name="Komma 6 2" xfId="187"/>
    <cellStyle name="Komma 6 2 2" xfId="188"/>
    <cellStyle name="Komma 6 3" xfId="189"/>
    <cellStyle name="Komma 7" xfId="190"/>
    <cellStyle name="Komma 7 2" xfId="191"/>
    <cellStyle name="Komma 7 2 2" xfId="192"/>
    <cellStyle name="Komma 7 3" xfId="193"/>
    <cellStyle name="Komma 8" xfId="194"/>
    <cellStyle name="Komma 8 2" xfId="195"/>
    <cellStyle name="Komma 9" xfId="196"/>
    <cellStyle name="Komma 9 2" xfId="197"/>
    <cellStyle name="Kop 1 2" xfId="198"/>
    <cellStyle name="Kop 2 2" xfId="199"/>
    <cellStyle name="Kop 3 2" xfId="200"/>
    <cellStyle name="Kop 4 2" xfId="201"/>
    <cellStyle name="Neutraal 2" xfId="202"/>
    <cellStyle name="Neutral 2" xfId="203"/>
    <cellStyle name="Neutral 3" xfId="204"/>
    <cellStyle name="Normal 10" xfId="205"/>
    <cellStyle name="Normal 11" xfId="206"/>
    <cellStyle name="Normal 11 2" xfId="207"/>
    <cellStyle name="Normal 12" xfId="208"/>
    <cellStyle name="Normal 13" xfId="209"/>
    <cellStyle name="Normal 2" xfId="210"/>
    <cellStyle name="Normal 2 2" xfId="211"/>
    <cellStyle name="Normal 2 3" xfId="212"/>
    <cellStyle name="Normal 2 3 2" xfId="213"/>
    <cellStyle name="Normal 2 3 3" xfId="214"/>
    <cellStyle name="Normal 3" xfId="215"/>
    <cellStyle name="Normal 4" xfId="216"/>
    <cellStyle name="Normal 4 2" xfId="217"/>
    <cellStyle name="Normal 5" xfId="218"/>
    <cellStyle name="Normal 6" xfId="219"/>
    <cellStyle name="Normal 6 2" xfId="220"/>
    <cellStyle name="Normal 7" xfId="221"/>
    <cellStyle name="Normal 8" xfId="222"/>
    <cellStyle name="Normal 9" xfId="223"/>
    <cellStyle name="Notas" xfId="224"/>
    <cellStyle name="Notas 2" xfId="225"/>
    <cellStyle name="Notas 2 2" xfId="226"/>
    <cellStyle name="Notas 3" xfId="227"/>
    <cellStyle name="Notitie 2" xfId="228"/>
    <cellStyle name="Notitie 2 2" xfId="229"/>
    <cellStyle name="Notitie 2 2 2" xfId="230"/>
    <cellStyle name="Notitie 2 3" xfId="231"/>
    <cellStyle name="Ongeldig 2" xfId="232"/>
    <cellStyle name="Percent 2" xfId="233"/>
    <cellStyle name="Procent 2" xfId="234"/>
    <cellStyle name="Procent 2 2" xfId="235"/>
    <cellStyle name="Procent 3" xfId="236"/>
    <cellStyle name="Procent 3 2" xfId="237"/>
    <cellStyle name="Procent 4" xfId="238"/>
    <cellStyle name="Quantity" xfId="239"/>
    <cellStyle name="Salida" xfId="240"/>
    <cellStyle name="Standaard 10" xfId="241"/>
    <cellStyle name="Standaard 10 2" xfId="242"/>
    <cellStyle name="Standaard 10 2 2" xfId="243"/>
    <cellStyle name="Standaard 11" xfId="244"/>
    <cellStyle name="Standaard 11 2" xfId="245"/>
    <cellStyle name="Standaard 11 3" xfId="246"/>
    <cellStyle name="Standaard 11 3 2" xfId="247"/>
    <cellStyle name="Standaard 2" xfId="248"/>
    <cellStyle name="Standaard 2 2" xfId="249"/>
    <cellStyle name="Standaard 2 2 2" xfId="250"/>
    <cellStyle name="Standaard 2 3" xfId="251"/>
    <cellStyle name="Standaard 3" xfId="252"/>
    <cellStyle name="Standaard 3 2" xfId="253"/>
    <cellStyle name="Standaard 4" xfId="254"/>
    <cellStyle name="Standaard 4 2" xfId="255"/>
    <cellStyle name="Standaard 4 2 2" xfId="256"/>
    <cellStyle name="Standaard 4 2 2 2" xfId="257"/>
    <cellStyle name="Standaard 4 2 3" xfId="258"/>
    <cellStyle name="Standaard 4 3" xfId="259"/>
    <cellStyle name="Standaard 5" xfId="260"/>
    <cellStyle name="Standaard 5 2" xfId="261"/>
    <cellStyle name="Standaard 5 2 2" xfId="262"/>
    <cellStyle name="Standaard 5 3" xfId="263"/>
    <cellStyle name="Standaard 6" xfId="264"/>
    <cellStyle name="Standaard 6 2" xfId="265"/>
    <cellStyle name="Standaard 6 2 2" xfId="266"/>
    <cellStyle name="Standaard 6 3" xfId="267"/>
    <cellStyle name="Standaard 7" xfId="268"/>
    <cellStyle name="Standaard 7 2" xfId="269"/>
    <cellStyle name="Standaard 8" xfId="270"/>
    <cellStyle name="Standaard 8 2" xfId="271"/>
    <cellStyle name="Standaard 9" xfId="272"/>
    <cellStyle name="Standaard 9 2" xfId="273"/>
    <cellStyle name="Standaard 9 2 2" xfId="274"/>
    <cellStyle name="Standaard 9 2 3" xfId="275"/>
    <cellStyle name="Standaard 9 2 3 2" xfId="276"/>
    <cellStyle name="Standaard 9 3" xfId="277"/>
    <cellStyle name="Standaard 9 3 2" xfId="278"/>
    <cellStyle name="Texto de advertencia" xfId="279"/>
    <cellStyle name="Texto explicativo" xfId="280"/>
    <cellStyle name="Titel 2" xfId="281"/>
    <cellStyle name="Título" xfId="282"/>
    <cellStyle name="Título 1" xfId="283"/>
    <cellStyle name="Título 2" xfId="284"/>
    <cellStyle name="Título 3" xfId="285"/>
    <cellStyle name="Totaal 2" xfId="286"/>
    <cellStyle name="Total 2" xfId="287"/>
    <cellStyle name="Total 3" xfId="288"/>
    <cellStyle name="Uitvoer 2" xfId="289"/>
    <cellStyle name="Verklarende tekst 2" xfId="290"/>
    <cellStyle name="Waarschuwingstekst 2" xfId="291"/>
    <cellStyle name="Акцент1 2" xfId="292"/>
    <cellStyle name="Акцент1 3" xfId="293"/>
    <cellStyle name="Акцент1 4" xfId="294"/>
    <cellStyle name="Акцент1 5" xfId="295"/>
    <cellStyle name="Акцент2 2" xfId="296"/>
    <cellStyle name="Акцент2 3" xfId="297"/>
    <cellStyle name="Акцент2 4" xfId="298"/>
    <cellStyle name="Акцент2 5" xfId="299"/>
    <cellStyle name="Акцент3 2" xfId="300"/>
    <cellStyle name="Акцент3 3" xfId="301"/>
    <cellStyle name="Акцент3 4" xfId="302"/>
    <cellStyle name="Акцент3 5" xfId="303"/>
    <cellStyle name="Акцент4 2" xfId="304"/>
    <cellStyle name="Акцент4 3" xfId="305"/>
    <cellStyle name="Акцент4 4" xfId="306"/>
    <cellStyle name="Акцент4 5" xfId="307"/>
    <cellStyle name="Акцент5 2" xfId="308"/>
    <cellStyle name="Акцент5 3" xfId="309"/>
    <cellStyle name="Акцент5 4" xfId="310"/>
    <cellStyle name="Акцент5 5" xfId="311"/>
    <cellStyle name="Акцент6 2" xfId="312"/>
    <cellStyle name="Акцент6 3" xfId="313"/>
    <cellStyle name="Акцент6 4" xfId="314"/>
    <cellStyle name="Акцент6 5" xfId="315"/>
    <cellStyle name="Ввод  2" xfId="316"/>
    <cellStyle name="Ввод  3" xfId="317"/>
    <cellStyle name="Ввод  4" xfId="318"/>
    <cellStyle name="Ввод  5" xfId="319"/>
    <cellStyle name="Вывод 2" xfId="320"/>
    <cellStyle name="Вывод 3" xfId="321"/>
    <cellStyle name="Вывод 4" xfId="322"/>
    <cellStyle name="Вывод 5" xfId="323"/>
    <cellStyle name="Вычисление 2" xfId="324"/>
    <cellStyle name="Вычисление 3" xfId="325"/>
    <cellStyle name="Вычисление 4" xfId="326"/>
    <cellStyle name="Вычисление 5" xfId="327"/>
    <cellStyle name="Гиперссылка 2" xfId="328"/>
    <cellStyle name="Гиперссылка 3" xfId="329"/>
    <cellStyle name="Заголовок 1 2" xfId="331"/>
    <cellStyle name="Заголовок 1 3" xfId="332"/>
    <cellStyle name="Заголовок 1 4" xfId="333"/>
    <cellStyle name="Заголовок 1 5" xfId="334"/>
    <cellStyle name="Заголовок 1 6" xfId="330"/>
    <cellStyle name="Заголовок 2 2" xfId="336"/>
    <cellStyle name="Заголовок 2 3" xfId="337"/>
    <cellStyle name="Заголовок 2 4" xfId="338"/>
    <cellStyle name="Заголовок 2 5" xfId="339"/>
    <cellStyle name="Заголовок 2 6" xfId="335"/>
    <cellStyle name="Заголовок 3 2" xfId="341"/>
    <cellStyle name="Заголовок 3 3" xfId="342"/>
    <cellStyle name="Заголовок 3 4" xfId="343"/>
    <cellStyle name="Заголовок 3 5" xfId="344"/>
    <cellStyle name="Заголовок 3 6" xfId="340"/>
    <cellStyle name="Заголовок 4 2" xfId="346"/>
    <cellStyle name="Заголовок 4 3" xfId="347"/>
    <cellStyle name="Заголовок 4 4" xfId="348"/>
    <cellStyle name="Заголовок 4 5" xfId="349"/>
    <cellStyle name="Заголовок 4 6" xfId="345"/>
    <cellStyle name="Заголовок сводной таблицы" xfId="350"/>
    <cellStyle name="Значение сводной таблицы" xfId="351"/>
    <cellStyle name="Итог 2" xfId="352"/>
    <cellStyle name="Итог 3" xfId="353"/>
    <cellStyle name="Итог 4" xfId="354"/>
    <cellStyle name="Итог 5" xfId="355"/>
    <cellStyle name="Категория сводной таблицы" xfId="356"/>
    <cellStyle name="Контрольная ячейка 2" xfId="357"/>
    <cellStyle name="Контрольная ячейка 3" xfId="358"/>
    <cellStyle name="Контрольная ячейка 4" xfId="359"/>
    <cellStyle name="Контрольная ячейка 5" xfId="360"/>
    <cellStyle name="Название 2" xfId="361"/>
    <cellStyle name="Название 3" xfId="362"/>
    <cellStyle name="Название 4" xfId="363"/>
    <cellStyle name="Название 5" xfId="364"/>
    <cellStyle name="Нейтральный 2" xfId="365"/>
    <cellStyle name="Нейтральный 3" xfId="366"/>
    <cellStyle name="Нейтральный 4" xfId="367"/>
    <cellStyle name="Нейтральный 5" xfId="368"/>
    <cellStyle name="Обычный" xfId="0" builtinId="0"/>
    <cellStyle name="Обычный 10" xfId="411"/>
    <cellStyle name="Обычный 11" xfId="414"/>
    <cellStyle name="Обычный 12" xfId="415"/>
    <cellStyle name="Обычный 12 3" xfId="435"/>
    <cellStyle name="Обычный 12 3 2" xfId="441"/>
    <cellStyle name="Обычный 13" xfId="416"/>
    <cellStyle name="Обычный 13 5" xfId="438"/>
    <cellStyle name="Обычный 14" xfId="417"/>
    <cellStyle name="Обычный 15" xfId="418"/>
    <cellStyle name="Обычный 16" xfId="419"/>
    <cellStyle name="Обычный 16 5" xfId="439"/>
    <cellStyle name="Обычный 17" xfId="421"/>
    <cellStyle name="Обычный 18" xfId="420"/>
    <cellStyle name="Обычный 19" xfId="422"/>
    <cellStyle name="Обычный 2" xfId="369"/>
    <cellStyle name="Обычный 2 2" xfId="370"/>
    <cellStyle name="Обычный 2 3" xfId="371"/>
    <cellStyle name="Обычный 2 4" xfId="372"/>
    <cellStyle name="Обычный 2 4 2" xfId="373"/>
    <cellStyle name="Обычный 2 5" xfId="374"/>
    <cellStyle name="Обычный 20" xfId="423"/>
    <cellStyle name="Обычный 21" xfId="424"/>
    <cellStyle name="Обычный 22" xfId="425"/>
    <cellStyle name="Обычный 23" xfId="426"/>
    <cellStyle name="Обычный 24" xfId="427"/>
    <cellStyle name="Обычный 25" xfId="428"/>
    <cellStyle name="Обычный 26" xfId="429"/>
    <cellStyle name="Обычный 27" xfId="430"/>
    <cellStyle name="Обычный 28" xfId="431"/>
    <cellStyle name="Обычный 29" xfId="432"/>
    <cellStyle name="Обычный 29 5" xfId="440"/>
    <cellStyle name="Обычный 3" xfId="375"/>
    <cellStyle name="Обычный 3 2" xfId="376"/>
    <cellStyle name="Обычный 30" xfId="433"/>
    <cellStyle name="Обычный 31" xfId="434"/>
    <cellStyle name="Обычный 31 2" xfId="442"/>
    <cellStyle name="Обычный 33 2" xfId="436"/>
    <cellStyle name="Обычный 34" xfId="443"/>
    <cellStyle name="Обычный 35" xfId="444"/>
    <cellStyle name="Обычный 36" xfId="445"/>
    <cellStyle name="Обычный 38" xfId="446"/>
    <cellStyle name="Обычный 39" xfId="447"/>
    <cellStyle name="Обычный 4" xfId="377"/>
    <cellStyle name="Обычный 4 6" xfId="412"/>
    <cellStyle name="Обычный 4 6 6" xfId="437"/>
    <cellStyle name="Обычный 4 7" xfId="413"/>
    <cellStyle name="Обычный 42" xfId="448"/>
    <cellStyle name="Обычный 43" xfId="449"/>
    <cellStyle name="Обычный 45" xfId="450"/>
    <cellStyle name="Обычный 5" xfId="378"/>
    <cellStyle name="Обычный 6" xfId="379"/>
    <cellStyle name="Обычный 7" xfId="380"/>
    <cellStyle name="Обычный 8" xfId="381"/>
    <cellStyle name="Обычный 9" xfId="1"/>
    <cellStyle name="Плохой 2" xfId="382"/>
    <cellStyle name="Плохой 3" xfId="383"/>
    <cellStyle name="Плохой 4" xfId="384"/>
    <cellStyle name="Плохой 5" xfId="385"/>
    <cellStyle name="Поле сводной таблицы" xfId="386"/>
    <cellStyle name="Пояснение 2" xfId="387"/>
    <cellStyle name="Пояснение 3" xfId="388"/>
    <cellStyle name="Пояснение 4" xfId="389"/>
    <cellStyle name="Пояснение 5" xfId="390"/>
    <cellStyle name="Примечание 2" xfId="391"/>
    <cellStyle name="Примечание 3" xfId="392"/>
    <cellStyle name="Примечание 4" xfId="393"/>
    <cellStyle name="Примечание 5" xfId="394"/>
    <cellStyle name="Результат сводной таблицы" xfId="395"/>
    <cellStyle name="Связанная ячейка 2" xfId="396"/>
    <cellStyle name="Связанная ячейка 3" xfId="397"/>
    <cellStyle name="Связанная ячейка 4" xfId="398"/>
    <cellStyle name="Связанная ячейка 5" xfId="399"/>
    <cellStyle name="Текст предупреждения 2" xfId="400"/>
    <cellStyle name="Текст предупреждения 3" xfId="401"/>
    <cellStyle name="Текст предупреждения 4" xfId="402"/>
    <cellStyle name="Текст предупреждения 5" xfId="403"/>
    <cellStyle name="Угол сводной таблицы" xfId="404"/>
    <cellStyle name="Финансовый" xfId="410" builtinId="3"/>
    <cellStyle name="Финансовый 2" xfId="405"/>
    <cellStyle name="Хороший 2" xfId="406"/>
    <cellStyle name="Хороший 3" xfId="407"/>
    <cellStyle name="Хороший 4" xfId="408"/>
    <cellStyle name="Хороший 5" xfId="409"/>
  </cellStyles>
  <dxfs count="68"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67" formatCode="_-* #,##0\ _₽_-;\-* #,##0\ _₽_-;_-* &quot;-&quot;??\ _₽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theme="0" tint="-0.499984740745262"/>
        </top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67" formatCode="_-* #,##0\ _₽_-;\-* #,##0\ _₽_-;_-* &quot;-&quot;??\ _₽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167" formatCode="_-* #,##0\ _₽_-;\-* #,##0\ _₽_-;_-* &quot;-&quot;??\ _₽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69" formatCode="dd\.mm\.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color theme="1"/>
      </font>
    </dxf>
    <dxf>
      <font>
        <b/>
        <color theme="1"/>
      </font>
      <fill>
        <patternFill patternType="solid">
          <fgColor theme="5" tint="0.79995117038483843"/>
          <bgColor theme="4" tint="0.79998168889431442"/>
        </patternFill>
      </fill>
    </dxf>
    <dxf>
      <font>
        <b/>
        <color theme="1"/>
      </font>
    </dxf>
    <dxf>
      <font>
        <b/>
        <color theme="1"/>
      </font>
      <fill>
        <patternFill patternType="solid">
          <fgColor theme="5" tint="0.59999389629810485"/>
          <bgColor theme="4" tint="0.79998168889431442"/>
        </patternFill>
      </fill>
    </dxf>
    <dxf>
      <font>
        <b/>
        <color theme="1"/>
      </font>
      <border>
        <left style="medium">
          <color theme="5" tint="0.59999389629810485"/>
        </left>
        <right style="medium">
          <color theme="5" tint="0.59999389629810485"/>
        </right>
        <top style="medium">
          <color theme="5" tint="0.59999389629810485"/>
        </top>
        <bottom style="medium">
          <color theme="5" tint="0.59999389629810485"/>
        </bottom>
      </border>
    </dxf>
    <dxf>
      <border>
        <left style="thin">
          <color theme="5" tint="0.39997558519241921"/>
        </left>
        <right style="thin">
          <color theme="5" tint="0.39997558519241921"/>
        </right>
      </border>
    </dxf>
    <dxf>
      <border>
        <top style="thin">
          <color theme="5" tint="0.39997558519241921"/>
        </top>
        <bottom style="thin">
          <color theme="5" tint="0.39997558519241921"/>
        </bottom>
        <horizontal style="thin">
          <color theme="5" tint="0.39997558519241921"/>
        </horizontal>
      </border>
    </dxf>
    <dxf>
      <font>
        <b/>
        <color theme="1"/>
      </font>
      <fill>
        <patternFill>
          <bgColor theme="3" tint="0.79998168889431442"/>
        </patternFill>
      </fill>
      <border>
        <top style="thin">
          <color auto="1"/>
        </top>
        <bottom style="medium">
          <color auto="1"/>
        </bottom>
      </border>
    </dxf>
    <dxf>
      <font>
        <b/>
        <i val="0"/>
        <color theme="1"/>
      </font>
      <fill>
        <patternFill patternType="solid">
          <fgColor theme="5"/>
          <bgColor theme="3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</dxf>
  </dxfs>
  <tableStyles count="1" defaultTableStyle="TableStyleMedium2" defaultPivotStyle="PivotStyleLight16">
    <tableStyle name="Lineup" table="0" count="11">
      <tableStyleElement type="headerRow" dxfId="67"/>
      <tableStyleElement type="totalRow" dxfId="66"/>
      <tableStyleElement type="firstRowStripe" dxfId="65"/>
      <tableStyleElement type="firstColumnStripe" dxfId="64"/>
      <tableStyleElement type="firstSubtotalColumn" dxfId="63"/>
      <tableStyleElement type="firstSubtotalRow" dxfId="62"/>
      <tableStyleElement type="secondSubtotalRow" dxfId="61"/>
      <tableStyleElement type="firstRowSubheading" dxfId="60"/>
      <tableStyleElement type="secondRowSubheading" dxfId="59"/>
      <tableStyleElement type="pageFieldLabels" dxfId="58"/>
      <tableStyleElement type="pageFieldValues" dxfId="5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400" b="1" i="0" baseline="0"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Destinations for grain at sea, tons </a:t>
            </a:r>
            <a:endParaRPr lang="ru-RU" sz="140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0646188147774595"/>
          <c:y val="0.16231161063107766"/>
          <c:w val="0.3826875222387468"/>
          <c:h val="0.74015612078307236"/>
        </c:manualLayout>
      </c:layout>
      <c:pieChart>
        <c:varyColors val="1"/>
        <c:ser>
          <c:idx val="0"/>
          <c:order val="0"/>
          <c:dPt>
            <c:idx val="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017-4561-8A4F-B3B764938964}"/>
              </c:ext>
            </c:extLst>
          </c:dPt>
          <c:dLbls>
            <c:dLbl>
              <c:idx val="1"/>
              <c:layout>
                <c:manualLayout>
                  <c:x val="5.8516197410151431E-3"/>
                  <c:y val="2.26352411098753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0BC-42AA-90D8-8DEA57419F3F}"/>
                </c:ext>
              </c:extLst>
            </c:dLbl>
            <c:dLbl>
              <c:idx val="2"/>
              <c:layout>
                <c:manualLayout>
                  <c:x val="-1.3166144417284071E-2"/>
                  <c:y val="7.07351284683604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017-4561-8A4F-B3B764938964}"/>
                </c:ext>
              </c:extLst>
            </c:dLbl>
            <c:dLbl>
              <c:idx val="3"/>
              <c:layout>
                <c:manualLayout>
                  <c:x val="1.7554859223045428E-2"/>
                  <c:y val="-6.224691305215740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E17-443B-874B-BE338926989F}"/>
                </c:ext>
              </c:extLst>
            </c:dLbl>
            <c:dLbl>
              <c:idx val="5"/>
              <c:layout>
                <c:manualLayout>
                  <c:x val="-1.7554859223045484E-2"/>
                  <c:y val="-8.488215416203280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E17-443B-874B-BE338926989F}"/>
                </c:ext>
              </c:extLst>
            </c:dLbl>
            <c:dLbl>
              <c:idx val="8"/>
              <c:layout>
                <c:manualLayout>
                  <c:x val="2.6332288834568039E-2"/>
                  <c:y val="-2.829405138734424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E17-443B-874B-BE338926989F}"/>
                </c:ext>
              </c:extLst>
            </c:dLbl>
            <c:dLbl>
              <c:idx val="9"/>
              <c:layout>
                <c:manualLayout>
                  <c:x val="2.194357402880668E-2"/>
                  <c:y val="2.829405138734396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017-4561-8A4F-B3B7649389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'GrainFlow USA and Canada trends'!$B$14:$B$23</c:f>
              <c:strCache>
                <c:ptCount val="10"/>
                <c:pt idx="0">
                  <c:v>Morocco</c:v>
                </c:pt>
                <c:pt idx="1">
                  <c:v>Spain</c:v>
                </c:pt>
                <c:pt idx="2">
                  <c:v>Tunisia</c:v>
                </c:pt>
                <c:pt idx="3">
                  <c:v>Algeria</c:v>
                </c:pt>
                <c:pt idx="4">
                  <c:v>Egypt</c:v>
                </c:pt>
                <c:pt idx="5">
                  <c:v>Indonesia</c:v>
                </c:pt>
                <c:pt idx="6">
                  <c:v>Columbia</c:v>
                </c:pt>
                <c:pt idx="7">
                  <c:v>China</c:v>
                </c:pt>
                <c:pt idx="8">
                  <c:v>Bangladesh</c:v>
                </c:pt>
                <c:pt idx="9">
                  <c:v>Japan</c:v>
                </c:pt>
              </c:strCache>
            </c:strRef>
          </c:cat>
          <c:val>
            <c:numRef>
              <c:f>'GrainFlow USA and Canada trends'!$C$14:$C$23</c:f>
              <c:numCache>
                <c:formatCode>General</c:formatCode>
                <c:ptCount val="10"/>
                <c:pt idx="0">
                  <c:v>134769</c:v>
                </c:pt>
                <c:pt idx="1">
                  <c:v>60000</c:v>
                </c:pt>
                <c:pt idx="2">
                  <c:v>60001</c:v>
                </c:pt>
                <c:pt idx="3">
                  <c:v>139616</c:v>
                </c:pt>
                <c:pt idx="4">
                  <c:v>326328</c:v>
                </c:pt>
                <c:pt idx="5">
                  <c:v>176920</c:v>
                </c:pt>
                <c:pt idx="6">
                  <c:v>688550</c:v>
                </c:pt>
                <c:pt idx="7">
                  <c:v>403601</c:v>
                </c:pt>
                <c:pt idx="8">
                  <c:v>231810</c:v>
                </c:pt>
                <c:pt idx="9">
                  <c:v>1725634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83B9-2A4A-809B-C9E5B10356D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Grain</a:t>
            </a:r>
            <a:r>
              <a:rPr lang="en-US" sz="1400" baseline="0"/>
              <a:t> laden vessels departed from USA and Canada</a:t>
            </a:r>
            <a:endParaRPr lang="ru-RU" sz="1400"/>
          </a:p>
        </c:rich>
      </c:tx>
      <c:layout>
        <c:manualLayout>
          <c:xMode val="edge"/>
          <c:yMode val="edge"/>
          <c:x val="0.26010320808347831"/>
          <c:y val="2.72598139051888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74388841890632"/>
          <c:y val="0.15102706699913815"/>
          <c:w val="0.67155701611678709"/>
          <c:h val="0.68982173936690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'Vessels sailed from USA and Can'!$D$78</c:f>
              <c:strCache>
                <c:ptCount val="1"/>
                <c:pt idx="0">
                  <c:v>grain, tons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B0F0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'Vessels sailed from USA and Can'!$C$79:$C$96</c:f>
              <c:numCache>
                <c:formatCode>General</c:formatCode>
                <c:ptCount val="18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</c:numCache>
            </c:numRef>
          </c:cat>
          <c:val>
            <c:numRef>
              <c:f>'Vessels sailed from USA and Can'!$D$79:$D$96</c:f>
              <c:numCache>
                <c:formatCode>General</c:formatCode>
                <c:ptCount val="18"/>
                <c:pt idx="0">
                  <c:v>3182419</c:v>
                </c:pt>
                <c:pt idx="1">
                  <c:v>3517550</c:v>
                </c:pt>
                <c:pt idx="2">
                  <c:v>2923569</c:v>
                </c:pt>
                <c:pt idx="3">
                  <c:v>3082500</c:v>
                </c:pt>
                <c:pt idx="4">
                  <c:v>3011044</c:v>
                </c:pt>
                <c:pt idx="5">
                  <c:v>2218010</c:v>
                </c:pt>
                <c:pt idx="6">
                  <c:v>2699011</c:v>
                </c:pt>
                <c:pt idx="7">
                  <c:v>2477679</c:v>
                </c:pt>
                <c:pt idx="8">
                  <c:v>2032304</c:v>
                </c:pt>
                <c:pt idx="9">
                  <c:v>2470352</c:v>
                </c:pt>
                <c:pt idx="10">
                  <c:v>2410855</c:v>
                </c:pt>
                <c:pt idx="11">
                  <c:v>1903600</c:v>
                </c:pt>
                <c:pt idx="12">
                  <c:v>2092949</c:v>
                </c:pt>
                <c:pt idx="13">
                  <c:v>1890321</c:v>
                </c:pt>
                <c:pt idx="14">
                  <c:v>1554564</c:v>
                </c:pt>
                <c:pt idx="15">
                  <c:v>2149218</c:v>
                </c:pt>
                <c:pt idx="16">
                  <c:v>2017993</c:v>
                </c:pt>
                <c:pt idx="17">
                  <c:v>2301894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DAA-4D5D-99D3-23C65E863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719360"/>
        <c:axId val="68720896"/>
      </c:barChart>
      <c:lineChart>
        <c:grouping val="standard"/>
        <c:varyColors val="0"/>
        <c:ser>
          <c:idx val="2"/>
          <c:order val="1"/>
          <c:tx>
            <c:strRef>
              <c:f>'Vessels sailed from USA and Can'!$E$78</c:f>
              <c:strCache>
                <c:ptCount val="1"/>
                <c:pt idx="0">
                  <c:v>number of vsls</c:v>
                </c:pt>
              </c:strCache>
            </c:strRef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0208333835711994E-2"/>
                  <c:y val="2.7210884353741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2FC-4E99-80FD-14F5663AE8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'Vessels sailed from USA and Can'!$C$79:$C$96</c:f>
              <c:numCache>
                <c:formatCode>General</c:formatCode>
                <c:ptCount val="18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</c:numCache>
            </c:numRef>
          </c:cat>
          <c:val>
            <c:numRef>
              <c:f>'Vessels sailed from USA and Can'!$E$79:$E$96</c:f>
              <c:numCache>
                <c:formatCode>General</c:formatCode>
                <c:ptCount val="18"/>
                <c:pt idx="0">
                  <c:v>58</c:v>
                </c:pt>
                <c:pt idx="1">
                  <c:v>69</c:v>
                </c:pt>
                <c:pt idx="2">
                  <c:v>60</c:v>
                </c:pt>
                <c:pt idx="3">
                  <c:v>62</c:v>
                </c:pt>
                <c:pt idx="4">
                  <c:v>64</c:v>
                </c:pt>
                <c:pt idx="5">
                  <c:v>48</c:v>
                </c:pt>
                <c:pt idx="6">
                  <c:v>66</c:v>
                </c:pt>
                <c:pt idx="7">
                  <c:v>65</c:v>
                </c:pt>
                <c:pt idx="8">
                  <c:v>60</c:v>
                </c:pt>
                <c:pt idx="9">
                  <c:v>67</c:v>
                </c:pt>
                <c:pt idx="10">
                  <c:v>58</c:v>
                </c:pt>
                <c:pt idx="11">
                  <c:v>49</c:v>
                </c:pt>
                <c:pt idx="12">
                  <c:v>49</c:v>
                </c:pt>
                <c:pt idx="13">
                  <c:v>47</c:v>
                </c:pt>
                <c:pt idx="14">
                  <c:v>37</c:v>
                </c:pt>
                <c:pt idx="15">
                  <c:v>54</c:v>
                </c:pt>
                <c:pt idx="16">
                  <c:v>51</c:v>
                </c:pt>
                <c:pt idx="17">
                  <c:v>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DAA-4D5D-99D3-23C65E863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33184"/>
        <c:axId val="68731264"/>
      </c:lineChart>
      <c:catAx>
        <c:axId val="6871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68720896"/>
        <c:crosses val="autoZero"/>
        <c:auto val="1"/>
        <c:lblAlgn val="ctr"/>
        <c:lblOffset val="100"/>
        <c:noMultiLvlLbl val="0"/>
      </c:catAx>
      <c:valAx>
        <c:axId val="68720896"/>
        <c:scaling>
          <c:orientation val="minMax"/>
          <c:max val="4000000"/>
        </c:scaling>
        <c:delete val="0"/>
        <c:axPos val="l"/>
        <c:majorGridlines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vessels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82837898918942265"/>
              <c:y val="0.3630263095855533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68719360"/>
        <c:crosses val="autoZero"/>
        <c:crossBetween val="between"/>
        <c:majorUnit val="500000"/>
      </c:valAx>
      <c:valAx>
        <c:axId val="68731264"/>
        <c:scaling>
          <c:orientation val="minMax"/>
          <c:max val="13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9176698987006791E-2"/>
              <c:y val="0.376062419985105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68733184"/>
        <c:crosses val="max"/>
        <c:crossBetween val="between"/>
        <c:majorUnit val="10"/>
        <c:minorUnit val="2"/>
      </c:valAx>
      <c:catAx>
        <c:axId val="68733184"/>
        <c:scaling>
          <c:orientation val="minMax"/>
        </c:scaling>
        <c:delete val="1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week</a:t>
                </a:r>
              </a:p>
            </c:rich>
          </c:tx>
          <c:layout>
            <c:manualLayout>
              <c:xMode val="edge"/>
              <c:yMode val="edge"/>
              <c:x val="0.73862768703498849"/>
              <c:y val="0.9174693433130560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8731264"/>
        <c:crosses val="max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4761913535264555"/>
          <c:y val="0.35692683187040308"/>
          <c:w val="0.14557898119877871"/>
          <c:h val="0.27509486733216754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Vessels that discharged US &amp; Canadian</a:t>
            </a:r>
            <a:r>
              <a:rPr lang="en-US" sz="1400" baseline="0"/>
              <a:t> </a:t>
            </a:r>
            <a:r>
              <a:rPr lang="en-US" sz="1400"/>
              <a:t>grain worldwide</a:t>
            </a:r>
            <a:endParaRPr lang="ru-RU" sz="1400"/>
          </a:p>
        </c:rich>
      </c:tx>
      <c:layout>
        <c:manualLayout>
          <c:xMode val="edge"/>
          <c:yMode val="edge"/>
          <c:x val="0.21489484325269897"/>
          <c:y val="2.725970817030475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74388841890632"/>
          <c:y val="0.15102706699913815"/>
          <c:w val="0.67155701611678709"/>
          <c:h val="0.68982173936690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'Discharged US and Canadia grain'!$D$57</c:f>
              <c:strCache>
                <c:ptCount val="1"/>
                <c:pt idx="0">
                  <c:v>grain, tons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7"/>
              <c:layout>
                <c:manualLayout>
                  <c:x val="4.3750002153051283E-3"/>
                  <c:y val="-3.284457983614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0AD-45F5-94FB-D4CCA2FB581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B0F0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'Discharged US and Canadia grain'!$C$58:$C$75</c:f>
              <c:numCache>
                <c:formatCode>General</c:formatCode>
                <c:ptCount val="18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</c:numCache>
            </c:numRef>
          </c:cat>
          <c:val>
            <c:numRef>
              <c:f>'Discharged US and Canadia grain'!$D$58:$D$75</c:f>
              <c:numCache>
                <c:formatCode>General</c:formatCode>
                <c:ptCount val="18"/>
                <c:pt idx="0">
                  <c:v>1948000</c:v>
                </c:pt>
                <c:pt idx="1">
                  <c:v>2986690</c:v>
                </c:pt>
                <c:pt idx="2">
                  <c:v>2269468</c:v>
                </c:pt>
                <c:pt idx="3">
                  <c:v>2622629</c:v>
                </c:pt>
                <c:pt idx="4">
                  <c:v>2759630</c:v>
                </c:pt>
                <c:pt idx="5">
                  <c:v>3093516</c:v>
                </c:pt>
                <c:pt idx="6">
                  <c:v>2905302</c:v>
                </c:pt>
                <c:pt idx="7">
                  <c:v>3223208</c:v>
                </c:pt>
                <c:pt idx="8">
                  <c:v>4502337</c:v>
                </c:pt>
                <c:pt idx="9">
                  <c:v>2056039</c:v>
                </c:pt>
                <c:pt idx="10">
                  <c:v>1751611</c:v>
                </c:pt>
                <c:pt idx="11">
                  <c:v>1034884</c:v>
                </c:pt>
                <c:pt idx="12">
                  <c:v>1261856</c:v>
                </c:pt>
                <c:pt idx="13">
                  <c:v>3037287</c:v>
                </c:pt>
                <c:pt idx="14">
                  <c:v>2380567</c:v>
                </c:pt>
                <c:pt idx="15">
                  <c:v>2111689</c:v>
                </c:pt>
                <c:pt idx="16">
                  <c:v>2425898</c:v>
                </c:pt>
                <c:pt idx="17">
                  <c:v>1598776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4C5-457F-87A5-2D0879993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808704"/>
        <c:axId val="68810240"/>
      </c:barChart>
      <c:lineChart>
        <c:grouping val="standard"/>
        <c:varyColors val="0"/>
        <c:ser>
          <c:idx val="2"/>
          <c:order val="1"/>
          <c:tx>
            <c:strRef>
              <c:f>'Discharged US and Canadia grain'!$E$57</c:f>
              <c:strCache>
                <c:ptCount val="1"/>
                <c:pt idx="0">
                  <c:v>number of vsls</c:v>
                </c:pt>
              </c:strCache>
            </c:strRef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6"/>
              <c:layout>
                <c:manualLayout>
                  <c:x val="-8.7500004306103642E-3"/>
                  <c:y val="-3.284457983614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2AB-4923-891E-4D42D04892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'Discharged US and Canadia grain'!$C$58:$C$75</c:f>
              <c:numCache>
                <c:formatCode>General</c:formatCode>
                <c:ptCount val="18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</c:numCache>
            </c:numRef>
          </c:cat>
          <c:val>
            <c:numRef>
              <c:f>'Discharged US and Canadia grain'!$E$58:$E$75</c:f>
              <c:numCache>
                <c:formatCode>General</c:formatCode>
                <c:ptCount val="18"/>
                <c:pt idx="0">
                  <c:v>42</c:v>
                </c:pt>
                <c:pt idx="1">
                  <c:v>50</c:v>
                </c:pt>
                <c:pt idx="2">
                  <c:v>51</c:v>
                </c:pt>
                <c:pt idx="3">
                  <c:v>57</c:v>
                </c:pt>
                <c:pt idx="4">
                  <c:v>58</c:v>
                </c:pt>
                <c:pt idx="5">
                  <c:v>69</c:v>
                </c:pt>
                <c:pt idx="6">
                  <c:v>65</c:v>
                </c:pt>
                <c:pt idx="7">
                  <c:v>72</c:v>
                </c:pt>
                <c:pt idx="8">
                  <c:v>113</c:v>
                </c:pt>
                <c:pt idx="9">
                  <c:v>49</c:v>
                </c:pt>
                <c:pt idx="10">
                  <c:v>45</c:v>
                </c:pt>
                <c:pt idx="11">
                  <c:v>36</c:v>
                </c:pt>
                <c:pt idx="12">
                  <c:v>40</c:v>
                </c:pt>
                <c:pt idx="13">
                  <c:v>63</c:v>
                </c:pt>
                <c:pt idx="14">
                  <c:v>66</c:v>
                </c:pt>
                <c:pt idx="15">
                  <c:v>61</c:v>
                </c:pt>
                <c:pt idx="16">
                  <c:v>56</c:v>
                </c:pt>
                <c:pt idx="17">
                  <c:v>40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4C5-457F-87A5-2D0879993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883968"/>
        <c:axId val="68812160"/>
      </c:lineChart>
      <c:catAx>
        <c:axId val="6880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68810240"/>
        <c:crosses val="autoZero"/>
        <c:auto val="1"/>
        <c:lblAlgn val="ctr"/>
        <c:lblOffset val="100"/>
        <c:noMultiLvlLbl val="0"/>
      </c:catAx>
      <c:valAx>
        <c:axId val="68810240"/>
        <c:scaling>
          <c:orientation val="minMax"/>
          <c:max val="5000000"/>
          <c:min val="0"/>
        </c:scaling>
        <c:delete val="0"/>
        <c:axPos val="l"/>
        <c:majorGridlines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vessels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82837898918942265"/>
              <c:y val="0.3630263095855533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68808704"/>
        <c:crosses val="autoZero"/>
        <c:crossBetween val="between"/>
        <c:majorUnit val="500000"/>
      </c:valAx>
      <c:valAx>
        <c:axId val="68812160"/>
        <c:scaling>
          <c:orientation val="minMax"/>
          <c:max val="15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9176698987006791E-2"/>
              <c:y val="0.376062419985105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68883968"/>
        <c:crosses val="max"/>
        <c:crossBetween val="between"/>
        <c:majorUnit val="10"/>
        <c:minorUnit val="2"/>
      </c:valAx>
      <c:catAx>
        <c:axId val="68883968"/>
        <c:scaling>
          <c:orientation val="minMax"/>
        </c:scaling>
        <c:delete val="1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week</a:t>
                </a:r>
              </a:p>
            </c:rich>
          </c:tx>
          <c:layout>
            <c:manualLayout>
              <c:xMode val="edge"/>
              <c:yMode val="edge"/>
              <c:x val="0.73862768703498849"/>
              <c:y val="0.9174693433130560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8812160"/>
        <c:crosses val="max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4761913535264555"/>
          <c:y val="0.35692683187040308"/>
          <c:w val="0.14557898119877871"/>
          <c:h val="0.27509486733216754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b="1">
                <a:solidFill>
                  <a:schemeClr val="tx1"/>
                </a:solidFill>
              </a:rPr>
              <a:t>Vessels laden with US &amp; Canadian grains at sea, by type</a:t>
            </a:r>
            <a:endParaRPr lang="ru-RU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235025033635501"/>
          <c:y val="0.14631163708086786"/>
          <c:w val="0.76421635076372063"/>
          <c:h val="0.71282113404463499"/>
        </c:manualLayout>
      </c:layout>
      <c:barChart>
        <c:barDir val="col"/>
        <c:grouping val="clustered"/>
        <c:varyColors val="0"/>
        <c:ser>
          <c:idx val="1"/>
          <c:order val="0"/>
          <c:tx>
            <c:v>prev.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D344-4B54-8F73-9637869358A6}"/>
              </c:ext>
            </c:extLst>
          </c:dPt>
          <c:cat>
            <c:strRef>
              <c:f>'Grain and vessels at sea'!$A$224:$B$227</c:f>
              <c:strCache>
                <c:ptCount val="4"/>
                <c:pt idx="0">
                  <c:v>Coasters/minibulkers (up to 13k dwt)</c:v>
                </c:pt>
                <c:pt idx="1">
                  <c:v>small Handy / Handymax (13-49k dwt)</c:v>
                </c:pt>
                <c:pt idx="2">
                  <c:v>Supramax/Ultramax (49-67k dwt)</c:v>
                </c:pt>
                <c:pt idx="3">
                  <c:v>Panamax/Kamsarmax/Cape (above 67k dwt)</c:v>
                </c:pt>
              </c:strCache>
            </c:strRef>
          </c:cat>
          <c:val>
            <c:numRef>
              <c:f>'Grain and vessels at sea'!$D$224:$D$227</c:f>
              <c:numCache>
                <c:formatCode>0</c:formatCode>
                <c:ptCount val="4"/>
                <c:pt idx="0">
                  <c:v>2</c:v>
                </c:pt>
                <c:pt idx="1">
                  <c:v>70</c:v>
                </c:pt>
                <c:pt idx="2">
                  <c:v>81</c:v>
                </c:pt>
                <c:pt idx="3">
                  <c:v>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344-4B54-8F73-9637869358A6}"/>
            </c:ext>
          </c:extLst>
        </c:ser>
        <c:ser>
          <c:idx val="0"/>
          <c:order val="1"/>
          <c:tx>
            <c:v>current week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D344-4B54-8F73-9637869358A6}"/>
              </c:ext>
            </c:extLst>
          </c:dPt>
          <c:cat>
            <c:strRef>
              <c:f>'Grain and vessels at sea'!$A$224:$B$227</c:f>
              <c:strCache>
                <c:ptCount val="4"/>
                <c:pt idx="0">
                  <c:v>Coasters/minibulkers (up to 13k dwt)</c:v>
                </c:pt>
                <c:pt idx="1">
                  <c:v>small Handy / Handymax (13-49k dwt)</c:v>
                </c:pt>
                <c:pt idx="2">
                  <c:v>Supramax/Ultramax (49-67k dwt)</c:v>
                </c:pt>
                <c:pt idx="3">
                  <c:v>Panamax/Kamsarmax/Cape (above 67k dwt)</c:v>
                </c:pt>
              </c:strCache>
            </c:strRef>
          </c:cat>
          <c:val>
            <c:numRef>
              <c:f>'Grain and vessels at sea'!$C$224:$C$227</c:f>
              <c:numCache>
                <c:formatCode>0</c:formatCode>
                <c:ptCount val="4"/>
                <c:pt idx="0">
                  <c:v>4</c:v>
                </c:pt>
                <c:pt idx="1">
                  <c:v>83</c:v>
                </c:pt>
                <c:pt idx="2">
                  <c:v>85</c:v>
                </c:pt>
                <c:pt idx="3">
                  <c:v>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344-4B54-8F73-963786935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9"/>
        <c:overlap val="-23"/>
        <c:axId val="68931968"/>
        <c:axId val="68933504"/>
      </c:barChart>
      <c:catAx>
        <c:axId val="68931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68933504"/>
        <c:crosses val="autoZero"/>
        <c:auto val="1"/>
        <c:lblAlgn val="ctr"/>
        <c:lblOffset val="100"/>
        <c:noMultiLvlLbl val="0"/>
      </c:catAx>
      <c:valAx>
        <c:axId val="689335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number</a:t>
                </a:r>
                <a:r>
                  <a:rPr lang="en-US" b="1" baseline="0">
                    <a:solidFill>
                      <a:schemeClr val="tx1"/>
                    </a:solidFill>
                  </a:rPr>
                  <a:t> of vessels</a:t>
                </a:r>
                <a:endParaRPr lang="ru-RU" b="1">
                  <a:solidFill>
                    <a:schemeClr val="tx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68931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013482706775557"/>
          <c:y val="0.43755361940704152"/>
          <c:w val="0.13881185443276325"/>
          <c:h val="0.133137026510739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Grain</a:t>
            </a:r>
            <a:r>
              <a:rPr lang="en-US" sz="1400" baseline="0"/>
              <a:t> laden vessels departed from USA &amp; Canada</a:t>
            </a:r>
            <a:endParaRPr lang="ru-RU" sz="1400"/>
          </a:p>
        </c:rich>
      </c:tx>
      <c:layout>
        <c:manualLayout>
          <c:xMode val="edge"/>
          <c:yMode val="edge"/>
          <c:x val="0.26010320808347831"/>
          <c:y val="2.72598139051888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74388841890632"/>
          <c:y val="0.15102706699913815"/>
          <c:w val="0.67155701611678709"/>
          <c:h val="0.68982173936690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'Vessels sailed from USA and Can'!$D$78</c:f>
              <c:strCache>
                <c:ptCount val="1"/>
                <c:pt idx="0">
                  <c:v>grain, tons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B0F0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'Vessels sailed from USA and Can'!$C$79:$C$96</c:f>
              <c:numCache>
                <c:formatCode>General</c:formatCode>
                <c:ptCount val="18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</c:numCache>
            </c:numRef>
          </c:cat>
          <c:val>
            <c:numRef>
              <c:f>'Vessels sailed from USA and Can'!$D$79:$D$96</c:f>
              <c:numCache>
                <c:formatCode>General</c:formatCode>
                <c:ptCount val="18"/>
                <c:pt idx="0">
                  <c:v>3182419</c:v>
                </c:pt>
                <c:pt idx="1">
                  <c:v>3517550</c:v>
                </c:pt>
                <c:pt idx="2">
                  <c:v>2923569</c:v>
                </c:pt>
                <c:pt idx="3">
                  <c:v>3082500</c:v>
                </c:pt>
                <c:pt idx="4">
                  <c:v>3011044</c:v>
                </c:pt>
                <c:pt idx="5">
                  <c:v>2218010</c:v>
                </c:pt>
                <c:pt idx="6">
                  <c:v>2699011</c:v>
                </c:pt>
                <c:pt idx="7">
                  <c:v>2477679</c:v>
                </c:pt>
                <c:pt idx="8">
                  <c:v>2032304</c:v>
                </c:pt>
                <c:pt idx="9">
                  <c:v>2470352</c:v>
                </c:pt>
                <c:pt idx="10">
                  <c:v>2410855</c:v>
                </c:pt>
                <c:pt idx="11">
                  <c:v>1903600</c:v>
                </c:pt>
                <c:pt idx="12">
                  <c:v>2092949</c:v>
                </c:pt>
                <c:pt idx="13">
                  <c:v>1890321</c:v>
                </c:pt>
                <c:pt idx="14">
                  <c:v>1554564</c:v>
                </c:pt>
                <c:pt idx="15">
                  <c:v>2149218</c:v>
                </c:pt>
                <c:pt idx="16">
                  <c:v>2017993</c:v>
                </c:pt>
                <c:pt idx="17">
                  <c:v>2301894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FB7-4CF0-84C5-2DB2FB5D0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666688"/>
        <c:axId val="67668224"/>
      </c:barChart>
      <c:lineChart>
        <c:grouping val="standard"/>
        <c:varyColors val="0"/>
        <c:ser>
          <c:idx val="2"/>
          <c:order val="1"/>
          <c:tx>
            <c:strRef>
              <c:f>'Vessels sailed from USA and Can'!$E$78</c:f>
              <c:strCache>
                <c:ptCount val="1"/>
                <c:pt idx="0">
                  <c:v>number of vsls</c:v>
                </c:pt>
              </c:strCache>
            </c:strRef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16"/>
              <c:layout>
                <c:manualLayout>
                  <c:x val="-7.1960929667216718E-3"/>
                  <c:y val="-1.0598032804833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'Vessels sailed from USA and Can'!$C$79:$C$96</c:f>
              <c:numCache>
                <c:formatCode>General</c:formatCode>
                <c:ptCount val="18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</c:numCache>
            </c:numRef>
          </c:cat>
          <c:val>
            <c:numRef>
              <c:f>'Vessels sailed from USA and Can'!$E$79:$E$96</c:f>
              <c:numCache>
                <c:formatCode>General</c:formatCode>
                <c:ptCount val="18"/>
                <c:pt idx="0">
                  <c:v>58</c:v>
                </c:pt>
                <c:pt idx="1">
                  <c:v>69</c:v>
                </c:pt>
                <c:pt idx="2">
                  <c:v>60</c:v>
                </c:pt>
                <c:pt idx="3">
                  <c:v>62</c:v>
                </c:pt>
                <c:pt idx="4">
                  <c:v>64</c:v>
                </c:pt>
                <c:pt idx="5">
                  <c:v>48</c:v>
                </c:pt>
                <c:pt idx="6">
                  <c:v>66</c:v>
                </c:pt>
                <c:pt idx="7">
                  <c:v>65</c:v>
                </c:pt>
                <c:pt idx="8">
                  <c:v>60</c:v>
                </c:pt>
                <c:pt idx="9">
                  <c:v>67</c:v>
                </c:pt>
                <c:pt idx="10">
                  <c:v>58</c:v>
                </c:pt>
                <c:pt idx="11">
                  <c:v>49</c:v>
                </c:pt>
                <c:pt idx="12">
                  <c:v>49</c:v>
                </c:pt>
                <c:pt idx="13">
                  <c:v>47</c:v>
                </c:pt>
                <c:pt idx="14">
                  <c:v>37</c:v>
                </c:pt>
                <c:pt idx="15">
                  <c:v>54</c:v>
                </c:pt>
                <c:pt idx="16">
                  <c:v>51</c:v>
                </c:pt>
                <c:pt idx="17">
                  <c:v>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CFB7-4CF0-84C5-2DB2FB5D0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684608"/>
        <c:axId val="67682688"/>
      </c:lineChart>
      <c:catAx>
        <c:axId val="6766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67668224"/>
        <c:crosses val="autoZero"/>
        <c:auto val="1"/>
        <c:lblAlgn val="ctr"/>
        <c:lblOffset val="100"/>
        <c:noMultiLvlLbl val="0"/>
      </c:catAx>
      <c:valAx>
        <c:axId val="67668224"/>
        <c:scaling>
          <c:orientation val="minMax"/>
          <c:max val="4000000"/>
        </c:scaling>
        <c:delete val="0"/>
        <c:axPos val="l"/>
        <c:majorGridlines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vessels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82837898918942265"/>
              <c:y val="0.3630263095855533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67666688"/>
        <c:crosses val="autoZero"/>
        <c:crossBetween val="between"/>
        <c:majorUnit val="500000"/>
      </c:valAx>
      <c:valAx>
        <c:axId val="67682688"/>
        <c:scaling>
          <c:orientation val="minMax"/>
          <c:max val="8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9176698987006791E-2"/>
              <c:y val="0.376062419985105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67684608"/>
        <c:crosses val="max"/>
        <c:crossBetween val="between"/>
        <c:majorUnit val="10"/>
        <c:minorUnit val="2"/>
      </c:valAx>
      <c:catAx>
        <c:axId val="67684608"/>
        <c:scaling>
          <c:orientation val="minMax"/>
        </c:scaling>
        <c:delete val="1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week</a:t>
                </a:r>
              </a:p>
            </c:rich>
          </c:tx>
          <c:layout>
            <c:manualLayout>
              <c:xMode val="edge"/>
              <c:yMode val="edge"/>
              <c:x val="0.73862768703498849"/>
              <c:y val="0.9174693433130560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7682688"/>
        <c:crosses val="max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4761913535264555"/>
          <c:y val="0.35692683187040308"/>
          <c:w val="0.14557898119877871"/>
          <c:h val="0.27509486733216754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Vessels that discharged Azov-Black Sea grain worldwide</a:t>
            </a:r>
            <a:endParaRPr lang="ru-RU" sz="1400"/>
          </a:p>
        </c:rich>
      </c:tx>
      <c:layout>
        <c:manualLayout>
          <c:xMode val="edge"/>
          <c:yMode val="edge"/>
          <c:x val="0.26010320808347831"/>
          <c:y val="2.72598139051888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74388841890632"/>
          <c:y val="0.15102706699913815"/>
          <c:w val="0.67155701611678709"/>
          <c:h val="0.68982173936690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'Discharged US and Canadia grain'!$D$57</c:f>
              <c:strCache>
                <c:ptCount val="1"/>
                <c:pt idx="0">
                  <c:v>grain, tons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B0F0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'Discharged US and Canadia grain'!$C$58:$C$75</c:f>
              <c:numCache>
                <c:formatCode>General</c:formatCode>
                <c:ptCount val="18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</c:numCache>
            </c:numRef>
          </c:cat>
          <c:val>
            <c:numRef>
              <c:f>'Discharged US and Canadia grain'!$D$58:$D$75</c:f>
              <c:numCache>
                <c:formatCode>General</c:formatCode>
                <c:ptCount val="18"/>
                <c:pt idx="0">
                  <c:v>1948000</c:v>
                </c:pt>
                <c:pt idx="1">
                  <c:v>2986690</c:v>
                </c:pt>
                <c:pt idx="2">
                  <c:v>2269468</c:v>
                </c:pt>
                <c:pt idx="3">
                  <c:v>2622629</c:v>
                </c:pt>
                <c:pt idx="4">
                  <c:v>2759630</c:v>
                </c:pt>
                <c:pt idx="5">
                  <c:v>3093516</c:v>
                </c:pt>
                <c:pt idx="6">
                  <c:v>2905302</c:v>
                </c:pt>
                <c:pt idx="7">
                  <c:v>3223208</c:v>
                </c:pt>
                <c:pt idx="8">
                  <c:v>4502337</c:v>
                </c:pt>
                <c:pt idx="9">
                  <c:v>2056039</c:v>
                </c:pt>
                <c:pt idx="10">
                  <c:v>1751611</c:v>
                </c:pt>
                <c:pt idx="11">
                  <c:v>1034884</c:v>
                </c:pt>
                <c:pt idx="12">
                  <c:v>1261856</c:v>
                </c:pt>
                <c:pt idx="13">
                  <c:v>3037287</c:v>
                </c:pt>
                <c:pt idx="14">
                  <c:v>2380567</c:v>
                </c:pt>
                <c:pt idx="15">
                  <c:v>2111689</c:v>
                </c:pt>
                <c:pt idx="16">
                  <c:v>2425898</c:v>
                </c:pt>
                <c:pt idx="17">
                  <c:v>1598776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FB7-4CF0-84C5-2DB2FB5D0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671744"/>
        <c:axId val="44673280"/>
      </c:barChart>
      <c:lineChart>
        <c:grouping val="standard"/>
        <c:varyColors val="0"/>
        <c:ser>
          <c:idx val="2"/>
          <c:order val="1"/>
          <c:tx>
            <c:strRef>
              <c:f>'Discharged US and Canadia grain'!$E$57</c:f>
              <c:strCache>
                <c:ptCount val="1"/>
                <c:pt idx="0">
                  <c:v>number of vsls</c:v>
                </c:pt>
              </c:strCache>
            </c:strRef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4"/>
              <c:layout>
                <c:manualLayout>
                  <c:x val="9.4285616075943045E-4"/>
                  <c:y val="-1.48372459267670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D17-4061-8F98-69BB8F5746FC}"/>
                </c:ext>
              </c:extLst>
            </c:dLbl>
            <c:dLbl>
              <c:idx val="5"/>
              <c:layout>
                <c:manualLayout>
                  <c:x val="0"/>
                  <c:y val="-2.5435278731600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D17-4061-8F98-69BB8F5746FC}"/>
                </c:ext>
              </c:extLst>
            </c:dLbl>
            <c:dLbl>
              <c:idx val="6"/>
              <c:layout>
                <c:manualLayout>
                  <c:x val="4.7142808037974977E-3"/>
                  <c:y val="-1.90764590487005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D17-4061-8F98-69BB8F5746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'Discharged US and Canadia grain'!$C$58:$C$75</c:f>
              <c:numCache>
                <c:formatCode>General</c:formatCode>
                <c:ptCount val="18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</c:numCache>
            </c:numRef>
          </c:cat>
          <c:val>
            <c:numRef>
              <c:f>'Discharged US and Canadia grain'!$E$58:$E$75</c:f>
              <c:numCache>
                <c:formatCode>General</c:formatCode>
                <c:ptCount val="18"/>
                <c:pt idx="0">
                  <c:v>42</c:v>
                </c:pt>
                <c:pt idx="1">
                  <c:v>50</c:v>
                </c:pt>
                <c:pt idx="2">
                  <c:v>51</c:v>
                </c:pt>
                <c:pt idx="3">
                  <c:v>57</c:v>
                </c:pt>
                <c:pt idx="4">
                  <c:v>58</c:v>
                </c:pt>
                <c:pt idx="5">
                  <c:v>69</c:v>
                </c:pt>
                <c:pt idx="6">
                  <c:v>65</c:v>
                </c:pt>
                <c:pt idx="7">
                  <c:v>72</c:v>
                </c:pt>
                <c:pt idx="8">
                  <c:v>113</c:v>
                </c:pt>
                <c:pt idx="9">
                  <c:v>49</c:v>
                </c:pt>
                <c:pt idx="10">
                  <c:v>45</c:v>
                </c:pt>
                <c:pt idx="11">
                  <c:v>36</c:v>
                </c:pt>
                <c:pt idx="12">
                  <c:v>40</c:v>
                </c:pt>
                <c:pt idx="13">
                  <c:v>63</c:v>
                </c:pt>
                <c:pt idx="14">
                  <c:v>66</c:v>
                </c:pt>
                <c:pt idx="15">
                  <c:v>61</c:v>
                </c:pt>
                <c:pt idx="16">
                  <c:v>56</c:v>
                </c:pt>
                <c:pt idx="17">
                  <c:v>40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CFB7-4CF0-84C5-2DB2FB5D0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685568"/>
        <c:axId val="44683648"/>
      </c:lineChart>
      <c:catAx>
        <c:axId val="44671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44673280"/>
        <c:crosses val="autoZero"/>
        <c:auto val="1"/>
        <c:lblAlgn val="ctr"/>
        <c:lblOffset val="100"/>
        <c:noMultiLvlLbl val="0"/>
      </c:catAx>
      <c:valAx>
        <c:axId val="44673280"/>
        <c:scaling>
          <c:orientation val="minMax"/>
          <c:max val="5000000"/>
        </c:scaling>
        <c:delete val="0"/>
        <c:axPos val="l"/>
        <c:majorGridlines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vessels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82837898918942265"/>
              <c:y val="0.3630263095855533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44671744"/>
        <c:crosses val="autoZero"/>
        <c:crossBetween val="between"/>
        <c:majorUnit val="500000"/>
      </c:valAx>
      <c:valAx>
        <c:axId val="44683648"/>
        <c:scaling>
          <c:orientation val="minMax"/>
          <c:max val="12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9176698987006791E-2"/>
              <c:y val="0.376062419985105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44685568"/>
        <c:crosses val="max"/>
        <c:crossBetween val="between"/>
        <c:majorUnit val="10"/>
        <c:minorUnit val="2"/>
      </c:valAx>
      <c:catAx>
        <c:axId val="44685568"/>
        <c:scaling>
          <c:orientation val="minMax"/>
        </c:scaling>
        <c:delete val="1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week</a:t>
                </a:r>
              </a:p>
            </c:rich>
          </c:tx>
          <c:layout>
            <c:manualLayout>
              <c:xMode val="edge"/>
              <c:yMode val="edge"/>
              <c:x val="0.73862768703498849"/>
              <c:y val="0.9174693433130560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4683648"/>
        <c:crosses val="max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4761913535264555"/>
          <c:y val="0.35692683187040308"/>
          <c:w val="0.14557898119877871"/>
          <c:h val="0.27509486733216754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 sz="1400"/>
              <a:t>Seaborne imports by countries, tons </a:t>
            </a:r>
            <a:endParaRPr lang="ru-RU" sz="1400"/>
          </a:p>
        </c:rich>
      </c:tx>
      <c:layout>
        <c:manualLayout>
          <c:xMode val="edge"/>
          <c:yMode val="edge"/>
          <c:x val="0.2927636504453337"/>
          <c:y val="4.260535229706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5295848557571982E-2"/>
          <c:y val="0.16309139323686236"/>
          <c:w val="0.76108379309729146"/>
          <c:h val="0.74903637045369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'Discharged US and Canadia grain'!$C$88</c:f>
              <c:strCache>
                <c:ptCount val="1"/>
                <c:pt idx="0">
                  <c:v>previous week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8.602149809317600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3C1-45DE-B288-6A8173A924F1}"/>
                </c:ext>
              </c:extLst>
            </c:dLbl>
            <c:dLbl>
              <c:idx val="1"/>
              <c:layout>
                <c:manualLayout>
                  <c:x val="-1.397849344014110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3C1-45DE-B288-6A8173A924F1}"/>
                </c:ext>
              </c:extLst>
            </c:dLbl>
            <c:dLbl>
              <c:idx val="3"/>
              <c:layout>
                <c:manualLayout>
                  <c:x val="-1.0752687261647001E-3"/>
                  <c:y val="-2.4822698500964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2D7-479E-850C-1885919E4BDF}"/>
                </c:ext>
              </c:extLst>
            </c:dLbl>
            <c:dLbl>
              <c:idx val="6"/>
              <c:layout>
                <c:manualLayout>
                  <c:x val="-1.6129030892470503E-2"/>
                  <c:y val="-2.4822698500964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C3-4921-A926-78A9117AEA95}"/>
                </c:ext>
              </c:extLst>
            </c:dLbl>
            <c:dLbl>
              <c:idx val="7"/>
              <c:layout>
                <c:manualLayout>
                  <c:x val="-1.3978493440141102E-2"/>
                  <c:y val="2.48226985009631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D7-479E-850C-1885919E4BD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'Discharged US and Canadia grain'!$B$89:$B$93</c:f>
              <c:strCache>
                <c:ptCount val="5"/>
                <c:pt idx="0">
                  <c:v>Japan</c:v>
                </c:pt>
                <c:pt idx="1">
                  <c:v>Indonesia</c:v>
                </c:pt>
                <c:pt idx="2">
                  <c:v>China</c:v>
                </c:pt>
                <c:pt idx="3">
                  <c:v>Colombia</c:v>
                </c:pt>
                <c:pt idx="4">
                  <c:v>Egypt</c:v>
                </c:pt>
              </c:strCache>
            </c:strRef>
          </c:cat>
          <c:val>
            <c:numRef>
              <c:f>'Discharged US and Canadia grain'!$C$89:$C$93</c:f>
              <c:numCache>
                <c:formatCode>#,##0</c:formatCode>
                <c:ptCount val="5"/>
                <c:pt idx="0">
                  <c:v>599331</c:v>
                </c:pt>
                <c:pt idx="1">
                  <c:v>156375</c:v>
                </c:pt>
                <c:pt idx="2">
                  <c:v>0</c:v>
                </c:pt>
                <c:pt idx="3">
                  <c:v>131216</c:v>
                </c:pt>
                <c:pt idx="4">
                  <c:v>58500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2B8-457B-8ABA-7EF9CBF0F8C0}"/>
            </c:ext>
          </c:extLst>
        </c:ser>
        <c:ser>
          <c:idx val="1"/>
          <c:order val="1"/>
          <c:tx>
            <c:strRef>
              <c:f>'Discharged US and Canadia grain'!$D$88</c:f>
              <c:strCache>
                <c:ptCount val="1"/>
                <c:pt idx="0">
                  <c:v>current week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2903224713976402E-2"/>
                  <c:y val="2.48226985009631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3C1-45DE-B288-6A8173A924F1}"/>
                </c:ext>
              </c:extLst>
            </c:dLbl>
            <c:dLbl>
              <c:idx val="1"/>
              <c:layout>
                <c:manualLayout>
                  <c:x val="7.526881083152901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9C3-4921-A926-78A9117AEA95}"/>
                </c:ext>
              </c:extLst>
            </c:dLbl>
            <c:dLbl>
              <c:idx val="2"/>
              <c:layout>
                <c:manualLayout>
                  <c:x val="1.3978493440141102E-2"/>
                  <c:y val="7.44680955028893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3C1-45DE-B288-6A8173A924F1}"/>
                </c:ext>
              </c:extLst>
            </c:dLbl>
            <c:dLbl>
              <c:idx val="3"/>
              <c:layout>
                <c:manualLayout>
                  <c:x val="1.1827955987811702E-2"/>
                  <c:y val="2.48226985009621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2D7-479E-850C-1885919E4BDF}"/>
                </c:ext>
              </c:extLst>
            </c:dLbl>
            <c:dLbl>
              <c:idx val="6"/>
              <c:layout>
                <c:manualLayout>
                  <c:x val="5.3763436308234217E-3"/>
                  <c:y val="2.48226985009631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A3-4841-A34C-268E524B8DC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'Discharged US and Canadia grain'!$B$89:$B$93</c:f>
              <c:strCache>
                <c:ptCount val="5"/>
                <c:pt idx="0">
                  <c:v>Japan</c:v>
                </c:pt>
                <c:pt idx="1">
                  <c:v>Indonesia</c:v>
                </c:pt>
                <c:pt idx="2">
                  <c:v>China</c:v>
                </c:pt>
                <c:pt idx="3">
                  <c:v>Colombia</c:v>
                </c:pt>
                <c:pt idx="4">
                  <c:v>Egypt</c:v>
                </c:pt>
              </c:strCache>
            </c:strRef>
          </c:cat>
          <c:val>
            <c:numRef>
              <c:f>'Discharged US and Canadia grain'!$D$89:$D$93</c:f>
              <c:numCache>
                <c:formatCode>#,##0</c:formatCode>
                <c:ptCount val="5"/>
                <c:pt idx="0">
                  <c:v>188607</c:v>
                </c:pt>
                <c:pt idx="1">
                  <c:v>0</c:v>
                </c:pt>
                <c:pt idx="2">
                  <c:v>0</c:v>
                </c:pt>
                <c:pt idx="3">
                  <c:v>52681</c:v>
                </c:pt>
                <c:pt idx="4">
                  <c:v>88641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22B8-457B-8ABA-7EF9CBF0F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9568384"/>
        <c:axId val="69569920"/>
      </c:barChart>
      <c:catAx>
        <c:axId val="6956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69569920"/>
        <c:crosses val="autoZero"/>
        <c:auto val="1"/>
        <c:lblAlgn val="ctr"/>
        <c:lblOffset val="100"/>
        <c:noMultiLvlLbl val="0"/>
      </c:catAx>
      <c:valAx>
        <c:axId val="6956992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"/>
              <c:y val="0.4921399544159749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bg1">
                <a:lumMod val="8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6956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421636248957256"/>
          <c:y val="0.52832548473813645"/>
          <c:w val="0.14578363751042747"/>
          <c:h val="0.15053465774405317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b="1">
                <a:solidFill>
                  <a:schemeClr val="tx1"/>
                </a:solidFill>
              </a:rPr>
              <a:t>Vessels laden with Black Sea grains at sea, by type</a:t>
            </a:r>
            <a:endParaRPr lang="ru-RU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235025033635501"/>
          <c:y val="0.14631163708086786"/>
          <c:w val="0.76421635076372063"/>
          <c:h val="0.71282113404463499"/>
        </c:manualLayout>
      </c:layout>
      <c:barChart>
        <c:barDir val="col"/>
        <c:grouping val="clustered"/>
        <c:varyColors val="0"/>
        <c:ser>
          <c:idx val="1"/>
          <c:order val="0"/>
          <c:tx>
            <c:v>prev.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D72A-4846-94FC-E08E48C75EBC}"/>
              </c:ext>
            </c:extLst>
          </c:dPt>
          <c:cat>
            <c:strRef>
              <c:f>'Grain and vessels at sea'!$A$224:$B$227</c:f>
              <c:strCache>
                <c:ptCount val="4"/>
                <c:pt idx="0">
                  <c:v>Coasters/minibulkers (up to 13k dwt)</c:v>
                </c:pt>
                <c:pt idx="1">
                  <c:v>small Handy / Handymax (13-49k dwt)</c:v>
                </c:pt>
                <c:pt idx="2">
                  <c:v>Supramax/Ultramax (49-67k dwt)</c:v>
                </c:pt>
                <c:pt idx="3">
                  <c:v>Panamax/Kamsarmax/Cape (above 67k dwt)</c:v>
                </c:pt>
              </c:strCache>
            </c:strRef>
          </c:cat>
          <c:val>
            <c:numRef>
              <c:f>'Grain and vessels at sea'!$D$224:$D$227</c:f>
              <c:numCache>
                <c:formatCode>0</c:formatCode>
                <c:ptCount val="4"/>
                <c:pt idx="0">
                  <c:v>2</c:v>
                </c:pt>
                <c:pt idx="1">
                  <c:v>70</c:v>
                </c:pt>
                <c:pt idx="2">
                  <c:v>81</c:v>
                </c:pt>
                <c:pt idx="3">
                  <c:v>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93A-4DEE-8291-6835DEC0C3B8}"/>
            </c:ext>
          </c:extLst>
        </c:ser>
        <c:ser>
          <c:idx val="0"/>
          <c:order val="1"/>
          <c:tx>
            <c:v>current week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D72A-4846-94FC-E08E48C75EBC}"/>
              </c:ext>
            </c:extLst>
          </c:dPt>
          <c:cat>
            <c:strRef>
              <c:f>'Grain and vessels at sea'!$A$224:$B$227</c:f>
              <c:strCache>
                <c:ptCount val="4"/>
                <c:pt idx="0">
                  <c:v>Coasters/minibulkers (up to 13k dwt)</c:v>
                </c:pt>
                <c:pt idx="1">
                  <c:v>small Handy / Handymax (13-49k dwt)</c:v>
                </c:pt>
                <c:pt idx="2">
                  <c:v>Supramax/Ultramax (49-67k dwt)</c:v>
                </c:pt>
                <c:pt idx="3">
                  <c:v>Panamax/Kamsarmax/Cape (above 67k dwt)</c:v>
                </c:pt>
              </c:strCache>
            </c:strRef>
          </c:cat>
          <c:val>
            <c:numRef>
              <c:f>'Grain and vessels at sea'!$C$224:$C$227</c:f>
              <c:numCache>
                <c:formatCode>0</c:formatCode>
                <c:ptCount val="4"/>
                <c:pt idx="0">
                  <c:v>4</c:v>
                </c:pt>
                <c:pt idx="1">
                  <c:v>83</c:v>
                </c:pt>
                <c:pt idx="2">
                  <c:v>85</c:v>
                </c:pt>
                <c:pt idx="3">
                  <c:v>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93A-4DEE-8291-6835DEC0C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9"/>
        <c:overlap val="-23"/>
        <c:axId val="69102592"/>
        <c:axId val="69120768"/>
      </c:barChart>
      <c:catAx>
        <c:axId val="6910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69120768"/>
        <c:crosses val="autoZero"/>
        <c:auto val="1"/>
        <c:lblAlgn val="ctr"/>
        <c:lblOffset val="100"/>
        <c:noMultiLvlLbl val="0"/>
      </c:catAx>
      <c:valAx>
        <c:axId val="6912076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number</a:t>
                </a:r>
                <a:r>
                  <a:rPr lang="en-US" b="1" baseline="0">
                    <a:solidFill>
                      <a:schemeClr val="tx1"/>
                    </a:solidFill>
                  </a:rPr>
                  <a:t> of vessels</a:t>
                </a:r>
                <a:endParaRPr lang="ru-RU" b="1">
                  <a:solidFill>
                    <a:schemeClr val="tx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69102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013482706775557"/>
          <c:y val="0.43755361940704152"/>
          <c:w val="0.13881185443276325"/>
          <c:h val="0.133137026510739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408214</xdr:colOff>
      <xdr:row>7</xdr:row>
      <xdr:rowOff>149105</xdr:rowOff>
    </xdr:from>
    <xdr:to>
      <xdr:col>28</xdr:col>
      <xdr:colOff>571500</xdr:colOff>
      <xdr:row>31</xdr:row>
      <xdr:rowOff>122465</xdr:rowOff>
    </xdr:to>
    <xdr:sp macro="" textlink="">
      <xdr:nvSpPr>
        <xdr:cNvPr id="5" name="Прямоугольни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8708571" y="1496212"/>
          <a:ext cx="8504465" cy="4504539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Brief summary: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uk-UA" sz="16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en-US" sz="160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The total volume of grain departed from USA and Canada has grown by almost 300k tons over the week;</a:t>
          </a:r>
        </a:p>
        <a:p>
          <a:r>
            <a:rPr lang="en-US" sz="160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The </a:t>
          </a:r>
          <a:r>
            <a:rPr lang="en-US" sz="1600" b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volume of grain enroute (at sea) has increased by 8.4%, exceeding 8 million tons;</a:t>
          </a:r>
        </a:p>
        <a:p>
          <a:r>
            <a:rPr lang="en-US" sz="1600" b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Japan remains the most popular destination for grains en route (more than 1.5 million tons);</a:t>
          </a:r>
        </a:p>
        <a:p>
          <a:r>
            <a:rPr lang="en-US" sz="1600" b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Meanwhile, the volume of discharged grain has dropped from 2.4 to 1.6 million t;</a:t>
          </a:r>
        </a:p>
        <a:p>
          <a:r>
            <a:rPr lang="en-US" sz="1600" b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Egypt has seen an increase in imported grain volumes, while Japan and Colombia have shown some decline over the week.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5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0</xdr:col>
      <xdr:colOff>27214</xdr:colOff>
      <xdr:row>8</xdr:row>
      <xdr:rowOff>1778</xdr:rowOff>
    </xdr:from>
    <xdr:to>
      <xdr:col>14</xdr:col>
      <xdr:colOff>408214</xdr:colOff>
      <xdr:row>31</xdr:row>
      <xdr:rowOff>108854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153084</xdr:colOff>
      <xdr:row>0</xdr:row>
      <xdr:rowOff>51858</xdr:rowOff>
    </xdr:from>
    <xdr:to>
      <xdr:col>5</xdr:col>
      <xdr:colOff>544175</xdr:colOff>
      <xdr:row>6</xdr:row>
      <xdr:rowOff>15805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733BF150-97A7-8F44-8364-C34E541F4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084" y="51858"/>
          <a:ext cx="3864349" cy="108842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95250</xdr:rowOff>
    </xdr:from>
    <xdr:to>
      <xdr:col>14</xdr:col>
      <xdr:colOff>408214</xdr:colOff>
      <xdr:row>56</xdr:row>
      <xdr:rowOff>0</xdr:rowOff>
    </xdr:to>
    <xdr:graphicFrame macro="">
      <xdr:nvGraphicFramePr>
        <xdr:cNvPr id="14" name="Диаграмма 1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14</xdr:col>
      <xdr:colOff>408214</xdr:colOff>
      <xdr:row>80</xdr:row>
      <xdr:rowOff>68035</xdr:rowOff>
    </xdr:to>
    <xdr:graphicFrame macro="">
      <xdr:nvGraphicFramePr>
        <xdr:cNvPr id="15" name="Диаграмма 14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421822</xdr:colOff>
      <xdr:row>31</xdr:row>
      <xdr:rowOff>95249</xdr:rowOff>
    </xdr:from>
    <xdr:to>
      <xdr:col>28</xdr:col>
      <xdr:colOff>571500</xdr:colOff>
      <xdr:row>56</xdr:row>
      <xdr:rowOff>13606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73</xdr:row>
      <xdr:rowOff>190498</xdr:rowOff>
    </xdr:from>
    <xdr:to>
      <xdr:col>8</xdr:col>
      <xdr:colOff>1604283</xdr:colOff>
      <xdr:row>105</xdr:row>
      <xdr:rowOff>86176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53</xdr:row>
      <xdr:rowOff>7564</xdr:rowOff>
    </xdr:from>
    <xdr:to>
      <xdr:col>8</xdr:col>
      <xdr:colOff>379640</xdr:colOff>
      <xdr:row>84</xdr:row>
      <xdr:rowOff>93742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84</xdr:row>
      <xdr:rowOff>95248</xdr:rowOff>
    </xdr:from>
    <xdr:to>
      <xdr:col>8</xdr:col>
      <xdr:colOff>381001</xdr:colOff>
      <xdr:row>111</xdr:row>
      <xdr:rowOff>68033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227</xdr:row>
      <xdr:rowOff>20409</xdr:rowOff>
    </xdr:from>
    <xdr:to>
      <xdr:col>7</xdr:col>
      <xdr:colOff>438150</xdr:colOff>
      <xdr:row>250</xdr:row>
      <xdr:rowOff>172809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Таблица1" displayName="Таблица1" ref="A3:N64" totalsRowShown="0" headerRowDxfId="56" headerRowBorderDxfId="55" tableBorderDxfId="54" totalsRowBorderDxfId="53">
  <autoFilter ref="A3:N64"/>
  <sortState ref="A4:N13">
    <sortCondition ref="N3:N13"/>
  </sortState>
  <tableColumns count="14">
    <tableColumn id="1" name="Volume, tons" dataDxfId="52" dataCellStyle="Обычный 31"/>
    <tableColumn id="2" name="Grain type" dataDxfId="51" dataCellStyle="Обычный 31"/>
    <tableColumn id="3" name="Vessel name" dataDxfId="50" dataCellStyle="Обычный 31"/>
    <tableColumn id="4" name="POL" dataDxfId="49" dataCellStyle="Обычный 31"/>
    <tableColumn id="5" name="Terminal of loading" dataDxfId="48" dataCellStyle="Обычный 31"/>
    <tableColumn id="6" name="Berth" dataDxfId="47" dataCellStyle="Обычный 21"/>
    <tableColumn id="7" name="Discharge country" dataDxfId="46" dataCellStyle="Обычный 31"/>
    <tableColumn id="8" name="POD" dataDxfId="45" dataCellStyle="Обычный 31"/>
    <tableColumn id="11" name="Shipper" dataDxfId="44"/>
    <tableColumn id="9" name="Importer / receiver" dataDxfId="43" dataCellStyle="Финансовый"/>
    <tableColumn id="10" name="Ship owner/manager" dataDxfId="42" dataCellStyle="Обычный 21"/>
    <tableColumn id="12" name="DWT" dataDxfId="41" dataCellStyle="Обычный 21"/>
    <tableColumn id="13" name="IMO" dataDxfId="40" dataCellStyle="Обычный 21"/>
    <tableColumn id="14" name="Departure Date" dataDxfId="3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A3:O43" totalsRowShown="0" headerRowDxfId="38" dataDxfId="36" headerRowBorderDxfId="37" tableBorderDxfId="35" totalsRowBorderDxfId="34">
  <autoFilter ref="A3:O43"/>
  <sortState ref="A4:O75">
    <sortCondition ref="N3:N75"/>
  </sortState>
  <tableColumns count="15">
    <tableColumn id="1" name="Volume, tons" dataDxfId="33"/>
    <tableColumn id="2" name="Grain type" dataDxfId="32" dataCellStyle="Обычный 10"/>
    <tableColumn id="3" name="Vessel name" dataDxfId="31" dataCellStyle="Обычный 10"/>
    <tableColumn id="4" name="POL" dataDxfId="30" dataCellStyle="Обычный 10"/>
    <tableColumn id="5" name="Terminal of loading" dataDxfId="29"/>
    <tableColumn id="6" name="Berth" dataDxfId="28"/>
    <tableColumn id="7" name="Discharge country" dataDxfId="27" dataCellStyle="Финансовый"/>
    <tableColumn id="8" name="POD" dataDxfId="26"/>
    <tableColumn id="9" name="Shipper" dataDxfId="25"/>
    <tableColumn id="10" name="Importer/Receiver" dataDxfId="24"/>
    <tableColumn id="11" name="Ship owner/manager" dataDxfId="23"/>
    <tableColumn id="12" name="DWT" dataDxfId="22"/>
    <tableColumn id="13" name="IMO" dataDxfId="21"/>
    <tableColumn id="14" name="Departure Date" dataDxfId="20"/>
    <tableColumn id="15" name="Date of discharge" dataDxfId="19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Таблица3" displayName="Таблица3" ref="A3:N215" totalsRowShown="0" headerRowDxfId="18" dataDxfId="16" headerRowBorderDxfId="17" tableBorderDxfId="15" totalsRowBorderDxfId="14">
  <autoFilter ref="A3:N215">
    <filterColumn colId="6">
      <filters>
        <filter val="Japan"/>
      </filters>
    </filterColumn>
  </autoFilter>
  <sortState ref="A4:N295">
    <sortCondition ref="N3:N295"/>
  </sortState>
  <tableColumns count="14">
    <tableColumn id="1" name="Volume, tons" dataDxfId="13" dataCellStyle="Обычный 31"/>
    <tableColumn id="2" name="Grain type" dataDxfId="12" dataCellStyle="Обычный 31"/>
    <tableColumn id="3" name="Vessel name" dataDxfId="11" dataCellStyle="Обычный 31"/>
    <tableColumn id="4" name="POL" dataDxfId="10" dataCellStyle="Обычный 31"/>
    <tableColumn id="5" name="Terminal of loading" dataDxfId="9" dataCellStyle="Обычный 31"/>
    <tableColumn id="6" name="Berth" dataDxfId="8"/>
    <tableColumn id="7" name="Discharge country" dataDxfId="7" dataCellStyle="Обычный 31"/>
    <tableColumn id="10" name="POD" dataDxfId="6" dataCellStyle="Обычный 31"/>
    <tableColumn id="8" name="Shipper" dataDxfId="5" dataCellStyle="Финансовый"/>
    <tableColumn id="14" name="Importer/Receiver" dataDxfId="4"/>
    <tableColumn id="9" name="Ship owner/manager" dataDxfId="3" dataCellStyle="Финансовый"/>
    <tableColumn id="11" name="DWT" dataDxfId="2"/>
    <tableColumn id="12" name="IMO" dataDxfId="1"/>
    <tableColumn id="13" name="Departure D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4"/>
  <sheetViews>
    <sheetView tabSelected="1" zoomScale="70" zoomScaleNormal="70" workbookViewId="0">
      <pane ySplit="8" topLeftCell="A9" activePane="bottomLeft" state="frozen"/>
      <selection pane="bottomLeft" activeCell="T65" sqref="T65"/>
    </sheetView>
  </sheetViews>
  <sheetFormatPr defaultColWidth="8.85546875" defaultRowHeight="15"/>
  <cols>
    <col min="3" max="3" width="10.42578125" bestFit="1" customWidth="1"/>
    <col min="18" max="18" width="11" bestFit="1" customWidth="1"/>
  </cols>
  <sheetData>
    <row r="1" spans="1:29" s="8" customFormat="1" ht="15.95" customHeight="1">
      <c r="A1" s="150" t="s">
        <v>34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</row>
    <row r="2" spans="1:29" s="8" customFormat="1" ht="15.75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</row>
    <row r="3" spans="1:29" s="8" customFormat="1" ht="15.75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</row>
    <row r="4" spans="1:29" s="8" customFormat="1" ht="15.75">
      <c r="A4" s="151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</row>
    <row r="5" spans="1:29" s="8" customFormat="1" ht="15.75">
      <c r="A5" s="151"/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</row>
    <row r="6" spans="1:29" s="8" customFormat="1" ht="9.9499999999999993" customHeight="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</row>
    <row r="7" spans="1:29" s="8" customFormat="1" ht="15.75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</row>
    <row r="8" spans="1:29" s="8" customFormat="1" ht="12" customHeight="1">
      <c r="A8" s="151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</row>
    <row r="13" spans="1:29">
      <c r="F13" s="2"/>
      <c r="G13" s="2"/>
    </row>
    <row r="14" spans="1:29">
      <c r="B14" t="s">
        <v>7</v>
      </c>
      <c r="C14">
        <v>134769</v>
      </c>
      <c r="G14" s="2"/>
    </row>
    <row r="15" spans="1:29">
      <c r="B15" t="s">
        <v>5</v>
      </c>
      <c r="C15">
        <v>60000</v>
      </c>
      <c r="G15" s="2"/>
    </row>
    <row r="16" spans="1:29">
      <c r="B16" t="s">
        <v>0</v>
      </c>
      <c r="C16">
        <v>60001</v>
      </c>
      <c r="G16" s="2"/>
    </row>
    <row r="17" spans="2:18">
      <c r="B17" t="s">
        <v>61</v>
      </c>
      <c r="C17">
        <v>139616</v>
      </c>
      <c r="G17" s="2"/>
    </row>
    <row r="18" spans="2:18">
      <c r="B18" t="s">
        <v>58</v>
      </c>
      <c r="C18">
        <v>326328</v>
      </c>
      <c r="G18" s="2"/>
    </row>
    <row r="19" spans="2:18">
      <c r="B19" t="s">
        <v>134</v>
      </c>
      <c r="C19">
        <v>176920</v>
      </c>
      <c r="G19" s="2"/>
    </row>
    <row r="20" spans="2:18">
      <c r="B20" s="2" t="s">
        <v>475</v>
      </c>
      <c r="C20">
        <v>688550</v>
      </c>
      <c r="G20" s="2"/>
    </row>
    <row r="21" spans="2:18">
      <c r="B21" t="s">
        <v>59</v>
      </c>
      <c r="C21">
        <v>403601</v>
      </c>
      <c r="G21" s="2"/>
    </row>
    <row r="22" spans="2:18">
      <c r="B22" t="s">
        <v>170</v>
      </c>
      <c r="C22">
        <v>231810</v>
      </c>
      <c r="G22" s="2"/>
    </row>
    <row r="23" spans="2:18">
      <c r="B23" t="s">
        <v>67</v>
      </c>
      <c r="C23">
        <v>1725634</v>
      </c>
    </row>
    <row r="32" spans="2:18">
      <c r="Q32" t="s">
        <v>28</v>
      </c>
      <c r="R32" t="s">
        <v>31</v>
      </c>
    </row>
    <row r="33" spans="17:18">
      <c r="Q33">
        <v>6</v>
      </c>
      <c r="R33" s="7">
        <v>6761528</v>
      </c>
    </row>
    <row r="34" spans="17:18">
      <c r="Q34">
        <v>7</v>
      </c>
      <c r="R34" s="7">
        <v>7379023</v>
      </c>
    </row>
    <row r="35" spans="17:18">
      <c r="Q35">
        <v>8</v>
      </c>
      <c r="R35" s="7">
        <v>7083011</v>
      </c>
    </row>
    <row r="36" spans="17:18">
      <c r="Q36">
        <v>9</v>
      </c>
      <c r="R36" s="7">
        <v>7037524</v>
      </c>
    </row>
    <row r="37" spans="17:18">
      <c r="Q37">
        <v>10</v>
      </c>
      <c r="R37" s="7">
        <v>7487824</v>
      </c>
    </row>
    <row r="38" spans="17:18">
      <c r="Q38">
        <v>11</v>
      </c>
      <c r="R38" s="7">
        <v>7361260</v>
      </c>
    </row>
    <row r="39" spans="17:18">
      <c r="Q39">
        <v>12</v>
      </c>
      <c r="R39" s="7">
        <v>7403658</v>
      </c>
    </row>
    <row r="40" spans="17:18">
      <c r="Q40">
        <v>13</v>
      </c>
      <c r="R40" s="7">
        <v>6761846</v>
      </c>
    </row>
    <row r="41" spans="17:18">
      <c r="Q41">
        <v>14</v>
      </c>
      <c r="R41" s="7">
        <v>6710442</v>
      </c>
    </row>
    <row r="42" spans="17:18">
      <c r="Q42">
        <v>15</v>
      </c>
      <c r="R42" s="7">
        <v>6629382</v>
      </c>
    </row>
    <row r="43" spans="17:18">
      <c r="Q43">
        <v>16</v>
      </c>
      <c r="R43" s="7">
        <v>6513066</v>
      </c>
    </row>
    <row r="44" spans="17:18">
      <c r="Q44">
        <v>17</v>
      </c>
      <c r="R44" s="7">
        <v>6240550</v>
      </c>
    </row>
    <row r="45" spans="17:18">
      <c r="Q45">
        <v>18</v>
      </c>
      <c r="R45" s="7">
        <v>6379486</v>
      </c>
    </row>
    <row r="46" spans="17:18">
      <c r="Q46">
        <v>19</v>
      </c>
      <c r="R46" s="7">
        <v>6167802</v>
      </c>
    </row>
    <row r="47" spans="17:18">
      <c r="Q47">
        <v>20</v>
      </c>
      <c r="R47" s="7">
        <v>5871762</v>
      </c>
    </row>
    <row r="48" spans="17:18">
      <c r="Q48">
        <v>21</v>
      </c>
      <c r="R48" s="7">
        <v>5872106</v>
      </c>
    </row>
    <row r="54" spans="20:20">
      <c r="T54" s="7"/>
    </row>
  </sheetData>
  <mergeCells count="1">
    <mergeCell ref="A1:AC8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3"/>
  <sheetViews>
    <sheetView topLeftCell="A42" zoomScale="70" zoomScaleNormal="70" workbookViewId="0">
      <selection activeCell="A75" sqref="A75:XFD77"/>
    </sheetView>
  </sheetViews>
  <sheetFormatPr defaultColWidth="9.140625" defaultRowHeight="15"/>
  <cols>
    <col min="1" max="1" width="17" style="18" customWidth="1"/>
    <col min="2" max="2" width="22.140625" style="4" customWidth="1"/>
    <col min="3" max="3" width="30.42578125" style="5" bestFit="1" customWidth="1"/>
    <col min="4" max="4" width="18.28515625" style="2" customWidth="1"/>
    <col min="5" max="5" width="17" style="50" customWidth="1"/>
    <col min="6" max="6" width="14.85546875" style="2" customWidth="1"/>
    <col min="7" max="7" width="23.5703125" style="2" bestFit="1" customWidth="1"/>
    <col min="8" max="9" width="26.42578125" style="2" customWidth="1"/>
    <col min="10" max="10" width="33.42578125" style="2" bestFit="1" customWidth="1"/>
    <col min="11" max="11" width="40.5703125" style="45" bestFit="1" customWidth="1"/>
    <col min="12" max="12" width="16.85546875" style="53" customWidth="1"/>
    <col min="13" max="13" width="24.28515625" style="79" bestFit="1" customWidth="1"/>
    <col min="14" max="14" width="18.28515625" style="1" bestFit="1" customWidth="1"/>
    <col min="15" max="16384" width="9.140625" style="1"/>
  </cols>
  <sheetData>
    <row r="1" spans="1:14" ht="19.5">
      <c r="A1" s="155" t="s">
        <v>646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3" spans="1:14">
      <c r="A3" s="17" t="s">
        <v>10</v>
      </c>
      <c r="B3" s="14" t="s">
        <v>8</v>
      </c>
      <c r="C3" s="14" t="s">
        <v>11</v>
      </c>
      <c r="D3" s="29" t="s">
        <v>2</v>
      </c>
      <c r="E3" s="29" t="s">
        <v>6</v>
      </c>
      <c r="F3" s="29" t="s">
        <v>32</v>
      </c>
      <c r="G3" s="29" t="s">
        <v>20</v>
      </c>
      <c r="H3" s="29" t="s">
        <v>1</v>
      </c>
      <c r="I3" s="29" t="s">
        <v>4</v>
      </c>
      <c r="J3" s="14" t="s">
        <v>41</v>
      </c>
      <c r="K3" s="14" t="s">
        <v>12</v>
      </c>
      <c r="L3" s="19" t="s">
        <v>13</v>
      </c>
      <c r="M3" s="96" t="s">
        <v>36</v>
      </c>
      <c r="N3" s="95" t="s">
        <v>9</v>
      </c>
    </row>
    <row r="4" spans="1:14" ht="15" customHeight="1">
      <c r="A4" s="141">
        <v>33344</v>
      </c>
      <c r="B4" s="136" t="s">
        <v>3</v>
      </c>
      <c r="C4" s="136" t="s">
        <v>104</v>
      </c>
      <c r="D4" s="136" t="s">
        <v>87</v>
      </c>
      <c r="E4" s="136" t="s">
        <v>63</v>
      </c>
      <c r="F4" s="124"/>
      <c r="G4" s="136" t="s">
        <v>107</v>
      </c>
      <c r="H4" s="137" t="s">
        <v>133</v>
      </c>
      <c r="I4" s="124"/>
      <c r="J4" s="124"/>
      <c r="K4" s="121" t="s">
        <v>96</v>
      </c>
      <c r="L4" s="127">
        <v>35139</v>
      </c>
      <c r="M4" s="125">
        <v>9595383</v>
      </c>
      <c r="N4" s="123">
        <v>45866</v>
      </c>
    </row>
    <row r="5" spans="1:14" ht="15" customHeight="1">
      <c r="A5" s="141">
        <v>12100</v>
      </c>
      <c r="B5" s="136" t="s">
        <v>3</v>
      </c>
      <c r="C5" s="136" t="s">
        <v>479</v>
      </c>
      <c r="D5" s="136" t="s">
        <v>131</v>
      </c>
      <c r="E5" s="136" t="s">
        <v>480</v>
      </c>
      <c r="F5" s="124"/>
      <c r="G5" s="136" t="s">
        <v>481</v>
      </c>
      <c r="H5" s="137" t="s">
        <v>482</v>
      </c>
      <c r="I5" s="124"/>
      <c r="J5" s="124"/>
      <c r="K5" s="121" t="s">
        <v>483</v>
      </c>
      <c r="L5" s="127">
        <v>14640</v>
      </c>
      <c r="M5" s="125">
        <v>9656553</v>
      </c>
      <c r="N5" s="123">
        <v>45866</v>
      </c>
    </row>
    <row r="6" spans="1:14" ht="15" customHeight="1">
      <c r="A6" s="141">
        <v>32000</v>
      </c>
      <c r="B6" s="136" t="s">
        <v>621</v>
      </c>
      <c r="C6" s="136" t="s">
        <v>484</v>
      </c>
      <c r="D6" s="136" t="s">
        <v>122</v>
      </c>
      <c r="E6" s="124"/>
      <c r="F6" s="124"/>
      <c r="G6" s="136" t="s">
        <v>7</v>
      </c>
      <c r="H6" s="137" t="s">
        <v>204</v>
      </c>
      <c r="I6" s="124"/>
      <c r="J6" s="124"/>
      <c r="K6" s="121" t="s">
        <v>485</v>
      </c>
      <c r="L6" s="127">
        <v>77198</v>
      </c>
      <c r="M6" s="125">
        <v>9609512</v>
      </c>
      <c r="N6" s="123">
        <v>45866</v>
      </c>
    </row>
    <row r="7" spans="1:14" ht="15" customHeight="1">
      <c r="A7" s="141">
        <v>57799</v>
      </c>
      <c r="B7" s="136" t="s">
        <v>621</v>
      </c>
      <c r="C7" s="136" t="s">
        <v>486</v>
      </c>
      <c r="D7" s="136" t="s">
        <v>106</v>
      </c>
      <c r="E7" s="136" t="s">
        <v>311</v>
      </c>
      <c r="F7" s="124"/>
      <c r="G7" s="136" t="s">
        <v>58</v>
      </c>
      <c r="H7" s="137" t="s">
        <v>63</v>
      </c>
      <c r="I7" s="124"/>
      <c r="J7" s="124"/>
      <c r="K7" s="121" t="s">
        <v>487</v>
      </c>
      <c r="L7" s="127">
        <v>63343</v>
      </c>
      <c r="M7" s="125">
        <v>9860740</v>
      </c>
      <c r="N7" s="123">
        <v>45866</v>
      </c>
    </row>
    <row r="8" spans="1:14" ht="15" customHeight="1">
      <c r="A8" s="141">
        <v>58640</v>
      </c>
      <c r="B8" s="136" t="s">
        <v>89</v>
      </c>
      <c r="C8" s="136" t="s">
        <v>488</v>
      </c>
      <c r="D8" s="136" t="s">
        <v>69</v>
      </c>
      <c r="E8" s="136" t="s">
        <v>70</v>
      </c>
      <c r="F8" s="124"/>
      <c r="G8" s="136" t="s">
        <v>43</v>
      </c>
      <c r="H8" s="137" t="s">
        <v>489</v>
      </c>
      <c r="I8" s="124"/>
      <c r="J8" s="124"/>
      <c r="K8" s="121" t="s">
        <v>490</v>
      </c>
      <c r="L8" s="127">
        <v>63301</v>
      </c>
      <c r="M8" s="125">
        <v>9575163</v>
      </c>
      <c r="N8" s="123">
        <v>45866</v>
      </c>
    </row>
    <row r="9" spans="1:14" ht="15" customHeight="1">
      <c r="A9" s="141">
        <v>63439</v>
      </c>
      <c r="B9" s="136" t="s">
        <v>3</v>
      </c>
      <c r="C9" s="136" t="s">
        <v>491</v>
      </c>
      <c r="D9" s="136" t="s">
        <v>65</v>
      </c>
      <c r="E9" s="136" t="s">
        <v>303</v>
      </c>
      <c r="F9" s="124"/>
      <c r="G9" s="136" t="s">
        <v>119</v>
      </c>
      <c r="H9" s="137" t="s">
        <v>492</v>
      </c>
      <c r="I9" s="124"/>
      <c r="J9" s="124"/>
      <c r="K9" s="121" t="s">
        <v>493</v>
      </c>
      <c r="L9" s="127">
        <v>75008</v>
      </c>
      <c r="M9" s="125">
        <v>9507960</v>
      </c>
      <c r="N9" s="123">
        <v>45866</v>
      </c>
    </row>
    <row r="10" spans="1:14" ht="15" customHeight="1">
      <c r="A10" s="141">
        <v>62868</v>
      </c>
      <c r="B10" s="136" t="s">
        <v>89</v>
      </c>
      <c r="C10" s="136" t="s">
        <v>494</v>
      </c>
      <c r="D10" s="136" t="s">
        <v>65</v>
      </c>
      <c r="E10" s="136" t="s">
        <v>66</v>
      </c>
      <c r="F10" s="124"/>
      <c r="G10" s="136" t="s">
        <v>67</v>
      </c>
      <c r="H10" s="137" t="s">
        <v>68</v>
      </c>
      <c r="I10" s="124"/>
      <c r="J10" s="124"/>
      <c r="K10" s="121" t="s">
        <v>495</v>
      </c>
      <c r="L10" s="127">
        <v>81855</v>
      </c>
      <c r="M10" s="125">
        <v>9758399</v>
      </c>
      <c r="N10" s="123">
        <v>45866</v>
      </c>
    </row>
    <row r="11" spans="1:14">
      <c r="A11" s="141">
        <v>11000</v>
      </c>
      <c r="B11" s="136" t="s">
        <v>3</v>
      </c>
      <c r="C11" s="136" t="s">
        <v>496</v>
      </c>
      <c r="D11" s="121" t="s">
        <v>111</v>
      </c>
      <c r="E11" s="136" t="s">
        <v>497</v>
      </c>
      <c r="F11" s="124"/>
      <c r="G11" s="136" t="s">
        <v>498</v>
      </c>
      <c r="H11" s="137" t="s">
        <v>499</v>
      </c>
      <c r="I11" s="124"/>
      <c r="J11" s="124"/>
      <c r="K11" s="121" t="s">
        <v>500</v>
      </c>
      <c r="L11" s="127">
        <v>17924</v>
      </c>
      <c r="M11" s="125">
        <v>9466300</v>
      </c>
      <c r="N11" s="123">
        <v>45867</v>
      </c>
    </row>
    <row r="12" spans="1:14">
      <c r="A12" s="141">
        <v>55175</v>
      </c>
      <c r="B12" s="136" t="s">
        <v>89</v>
      </c>
      <c r="C12" s="136" t="s">
        <v>501</v>
      </c>
      <c r="D12" s="136" t="s">
        <v>106</v>
      </c>
      <c r="E12" s="136" t="s">
        <v>323</v>
      </c>
      <c r="F12" s="124"/>
      <c r="G12" s="136" t="s">
        <v>77</v>
      </c>
      <c r="H12" s="137" t="s">
        <v>78</v>
      </c>
      <c r="I12" s="124"/>
      <c r="J12" s="124"/>
      <c r="K12" s="121" t="s">
        <v>502</v>
      </c>
      <c r="L12" s="127">
        <v>63693</v>
      </c>
      <c r="M12" s="125">
        <v>9925772</v>
      </c>
      <c r="N12" s="123">
        <v>45867</v>
      </c>
    </row>
    <row r="13" spans="1:14">
      <c r="A13" s="141">
        <v>30000</v>
      </c>
      <c r="B13" s="136" t="s">
        <v>3</v>
      </c>
      <c r="C13" s="136" t="s">
        <v>503</v>
      </c>
      <c r="D13" s="136" t="s">
        <v>130</v>
      </c>
      <c r="E13" s="136" t="s">
        <v>297</v>
      </c>
      <c r="F13" s="124"/>
      <c r="G13" s="136" t="s">
        <v>481</v>
      </c>
      <c r="H13" s="137" t="s">
        <v>482</v>
      </c>
      <c r="I13" s="124"/>
      <c r="J13" s="124"/>
      <c r="K13" s="121" t="s">
        <v>504</v>
      </c>
      <c r="L13" s="127">
        <v>39996</v>
      </c>
      <c r="M13" s="125">
        <v>9965617</v>
      </c>
      <c r="N13" s="123">
        <v>45867</v>
      </c>
    </row>
    <row r="14" spans="1:14">
      <c r="A14" s="141">
        <v>62110</v>
      </c>
      <c r="B14" s="136" t="s">
        <v>89</v>
      </c>
      <c r="C14" s="136" t="s">
        <v>505</v>
      </c>
      <c r="D14" s="136" t="s">
        <v>65</v>
      </c>
      <c r="E14" s="136" t="s">
        <v>66</v>
      </c>
      <c r="F14" s="124"/>
      <c r="G14" s="136" t="s">
        <v>67</v>
      </c>
      <c r="H14" s="137" t="s">
        <v>124</v>
      </c>
      <c r="I14" s="124"/>
      <c r="J14" s="124"/>
      <c r="K14" s="121" t="s">
        <v>506</v>
      </c>
      <c r="L14" s="127">
        <v>82024</v>
      </c>
      <c r="M14" s="125">
        <v>9884617</v>
      </c>
      <c r="N14" s="123">
        <v>45867</v>
      </c>
    </row>
    <row r="15" spans="1:14">
      <c r="A15" s="127">
        <v>43000</v>
      </c>
      <c r="B15" s="124" t="s">
        <v>621</v>
      </c>
      <c r="C15" s="124" t="s">
        <v>97</v>
      </c>
      <c r="D15" s="124" t="s">
        <v>62</v>
      </c>
      <c r="E15" s="124"/>
      <c r="F15" s="124"/>
      <c r="G15" s="136" t="s">
        <v>61</v>
      </c>
      <c r="H15" s="137" t="s">
        <v>259</v>
      </c>
      <c r="I15" s="124" t="s">
        <v>63</v>
      </c>
      <c r="J15" s="124"/>
      <c r="K15" s="121" t="s">
        <v>507</v>
      </c>
      <c r="L15" s="127">
        <v>63729</v>
      </c>
      <c r="M15" s="125">
        <v>9933066</v>
      </c>
      <c r="N15" s="123">
        <v>45867</v>
      </c>
    </row>
    <row r="16" spans="1:14">
      <c r="A16" s="141">
        <v>21295</v>
      </c>
      <c r="B16" s="136" t="s">
        <v>3</v>
      </c>
      <c r="C16" s="136" t="s">
        <v>508</v>
      </c>
      <c r="D16" s="136" t="s">
        <v>180</v>
      </c>
      <c r="E16" s="136" t="s">
        <v>509</v>
      </c>
      <c r="F16" s="124"/>
      <c r="G16" s="136" t="s">
        <v>140</v>
      </c>
      <c r="H16" s="137" t="s">
        <v>510</v>
      </c>
      <c r="I16" s="124"/>
      <c r="J16" s="124"/>
      <c r="K16" s="121" t="s">
        <v>511</v>
      </c>
      <c r="L16" s="127">
        <v>34763</v>
      </c>
      <c r="M16" s="125">
        <v>9975416</v>
      </c>
      <c r="N16" s="123">
        <v>45867</v>
      </c>
    </row>
    <row r="17" spans="1:14">
      <c r="A17" s="141">
        <v>49751</v>
      </c>
      <c r="B17" s="136" t="s">
        <v>3</v>
      </c>
      <c r="C17" s="136" t="s">
        <v>512</v>
      </c>
      <c r="D17" s="136" t="s">
        <v>130</v>
      </c>
      <c r="E17" s="136" t="s">
        <v>316</v>
      </c>
      <c r="F17" s="124"/>
      <c r="G17" s="136" t="s">
        <v>54</v>
      </c>
      <c r="H17" s="137" t="s">
        <v>164</v>
      </c>
      <c r="I17" s="124"/>
      <c r="J17" s="124"/>
      <c r="K17" s="121" t="s">
        <v>513</v>
      </c>
      <c r="L17" s="127">
        <v>56548</v>
      </c>
      <c r="M17" s="125">
        <v>9374002</v>
      </c>
      <c r="N17" s="123">
        <v>45867</v>
      </c>
    </row>
    <row r="18" spans="1:14">
      <c r="A18" s="141">
        <v>55000</v>
      </c>
      <c r="B18" s="136" t="s">
        <v>3</v>
      </c>
      <c r="C18" s="136" t="s">
        <v>368</v>
      </c>
      <c r="D18" s="136" t="s">
        <v>74</v>
      </c>
      <c r="E18" s="136" t="s">
        <v>514</v>
      </c>
      <c r="F18" s="124"/>
      <c r="G18" s="136" t="s">
        <v>54</v>
      </c>
      <c r="H18" s="137" t="s">
        <v>164</v>
      </c>
      <c r="I18" s="124"/>
      <c r="J18" s="124"/>
      <c r="K18" s="121" t="s">
        <v>472</v>
      </c>
      <c r="L18" s="127">
        <v>61330</v>
      </c>
      <c r="M18" s="125">
        <v>9713478</v>
      </c>
      <c r="N18" s="123">
        <v>45867</v>
      </c>
    </row>
    <row r="19" spans="1:14">
      <c r="A19" s="127">
        <v>35000</v>
      </c>
      <c r="B19" s="124" t="s">
        <v>3</v>
      </c>
      <c r="C19" s="124" t="s">
        <v>515</v>
      </c>
      <c r="D19" s="124" t="s">
        <v>62</v>
      </c>
      <c r="E19" s="124"/>
      <c r="F19" s="124"/>
      <c r="G19" s="136"/>
      <c r="H19" s="137"/>
      <c r="I19" s="124" t="s">
        <v>63</v>
      </c>
      <c r="J19" s="124"/>
      <c r="K19" s="121" t="s">
        <v>516</v>
      </c>
      <c r="L19" s="127">
        <v>39830</v>
      </c>
      <c r="M19" s="125">
        <v>9983475</v>
      </c>
      <c r="N19" s="123">
        <v>45867</v>
      </c>
    </row>
    <row r="20" spans="1:14">
      <c r="A20" s="141">
        <v>22883</v>
      </c>
      <c r="B20" s="136" t="s">
        <v>89</v>
      </c>
      <c r="C20" s="136" t="s">
        <v>517</v>
      </c>
      <c r="D20" s="136" t="s">
        <v>106</v>
      </c>
      <c r="E20" s="136" t="s">
        <v>296</v>
      </c>
      <c r="F20" s="124"/>
      <c r="G20" s="136" t="s">
        <v>55</v>
      </c>
      <c r="H20" s="137" t="s">
        <v>56</v>
      </c>
      <c r="I20" s="124"/>
      <c r="J20" s="124"/>
      <c r="K20" s="121" t="s">
        <v>518</v>
      </c>
      <c r="L20" s="127">
        <v>36371</v>
      </c>
      <c r="M20" s="125">
        <v>9691149</v>
      </c>
      <c r="N20" s="123">
        <v>45867</v>
      </c>
    </row>
    <row r="21" spans="1:14">
      <c r="A21" s="141">
        <v>33232</v>
      </c>
      <c r="B21" s="136" t="s">
        <v>89</v>
      </c>
      <c r="C21" s="136" t="s">
        <v>519</v>
      </c>
      <c r="D21" s="136" t="s">
        <v>106</v>
      </c>
      <c r="E21" s="136" t="s">
        <v>520</v>
      </c>
      <c r="F21" s="124"/>
      <c r="G21" s="136" t="s">
        <v>140</v>
      </c>
      <c r="H21" s="137" t="s">
        <v>141</v>
      </c>
      <c r="I21" s="124"/>
      <c r="J21" s="124"/>
      <c r="K21" s="121" t="s">
        <v>521</v>
      </c>
      <c r="L21" s="127">
        <v>38218</v>
      </c>
      <c r="M21" s="125">
        <v>9633202</v>
      </c>
      <c r="N21" s="123">
        <v>45867</v>
      </c>
    </row>
    <row r="22" spans="1:14">
      <c r="A22" s="127">
        <v>29290</v>
      </c>
      <c r="B22" s="121" t="s">
        <v>89</v>
      </c>
      <c r="C22" s="124" t="s">
        <v>522</v>
      </c>
      <c r="D22" s="124" t="s">
        <v>106</v>
      </c>
      <c r="E22" s="124" t="s">
        <v>323</v>
      </c>
      <c r="F22" s="124"/>
      <c r="G22" s="121" t="s">
        <v>140</v>
      </c>
      <c r="H22" s="138" t="s">
        <v>523</v>
      </c>
      <c r="I22" s="124"/>
      <c r="J22" s="124"/>
      <c r="K22" s="121" t="s">
        <v>524</v>
      </c>
      <c r="L22" s="127">
        <v>34534</v>
      </c>
      <c r="M22" s="125">
        <v>9713208</v>
      </c>
      <c r="N22" s="123">
        <v>45867.5</v>
      </c>
    </row>
    <row r="23" spans="1:14">
      <c r="A23" s="141">
        <v>7333</v>
      </c>
      <c r="B23" s="136" t="s">
        <v>89</v>
      </c>
      <c r="C23" s="136" t="s">
        <v>525</v>
      </c>
      <c r="D23" s="136" t="s">
        <v>106</v>
      </c>
      <c r="E23" s="136" t="s">
        <v>63</v>
      </c>
      <c r="F23" s="124"/>
      <c r="G23" s="136" t="s">
        <v>160</v>
      </c>
      <c r="H23" s="137" t="s">
        <v>526</v>
      </c>
      <c r="I23" s="124"/>
      <c r="J23" s="124"/>
      <c r="K23" s="121" t="s">
        <v>527</v>
      </c>
      <c r="L23" s="127">
        <v>37724</v>
      </c>
      <c r="M23" s="125">
        <v>9416707</v>
      </c>
      <c r="N23" s="123">
        <v>45868</v>
      </c>
    </row>
    <row r="24" spans="1:14">
      <c r="A24" s="141">
        <v>46474</v>
      </c>
      <c r="B24" s="136" t="s">
        <v>3</v>
      </c>
      <c r="C24" s="136" t="s">
        <v>305</v>
      </c>
      <c r="D24" s="136" t="s">
        <v>114</v>
      </c>
      <c r="E24" s="136" t="s">
        <v>294</v>
      </c>
      <c r="F24" s="124"/>
      <c r="G24" s="136" t="s">
        <v>71</v>
      </c>
      <c r="H24" s="137" t="s">
        <v>72</v>
      </c>
      <c r="I24" s="124"/>
      <c r="J24" s="124"/>
      <c r="K24" s="121" t="s">
        <v>528</v>
      </c>
      <c r="L24" s="127">
        <v>55768</v>
      </c>
      <c r="M24" s="125">
        <v>9514066</v>
      </c>
      <c r="N24" s="123">
        <v>45868</v>
      </c>
    </row>
    <row r="25" spans="1:14">
      <c r="A25" s="141">
        <v>56870</v>
      </c>
      <c r="B25" s="136" t="s">
        <v>621</v>
      </c>
      <c r="C25" s="136" t="s">
        <v>529</v>
      </c>
      <c r="D25" s="136" t="s">
        <v>69</v>
      </c>
      <c r="E25" s="136" t="s">
        <v>70</v>
      </c>
      <c r="F25" s="124"/>
      <c r="G25" s="136" t="s">
        <v>170</v>
      </c>
      <c r="H25" s="137" t="s">
        <v>171</v>
      </c>
      <c r="I25" s="124"/>
      <c r="J25" s="124"/>
      <c r="K25" s="121" t="s">
        <v>530</v>
      </c>
      <c r="L25" s="127">
        <v>63500</v>
      </c>
      <c r="M25" s="125">
        <v>9575254</v>
      </c>
      <c r="N25" s="123">
        <v>45868</v>
      </c>
    </row>
    <row r="26" spans="1:14">
      <c r="A26" s="141">
        <v>35269</v>
      </c>
      <c r="B26" s="136" t="s">
        <v>89</v>
      </c>
      <c r="C26" s="136" t="s">
        <v>531</v>
      </c>
      <c r="D26" s="136" t="s">
        <v>106</v>
      </c>
      <c r="E26" s="136" t="s">
        <v>298</v>
      </c>
      <c r="F26" s="124"/>
      <c r="G26" s="136" t="s">
        <v>77</v>
      </c>
      <c r="H26" s="137" t="s">
        <v>288</v>
      </c>
      <c r="I26" s="124"/>
      <c r="J26" s="124"/>
      <c r="K26" s="121" t="s">
        <v>532</v>
      </c>
      <c r="L26" s="127">
        <v>61485</v>
      </c>
      <c r="M26" s="125">
        <v>9678329</v>
      </c>
      <c r="N26" s="123">
        <v>45868</v>
      </c>
    </row>
    <row r="27" spans="1:14">
      <c r="A27" s="141">
        <v>34900</v>
      </c>
      <c r="B27" s="136" t="s">
        <v>3</v>
      </c>
      <c r="C27" s="136" t="s">
        <v>533</v>
      </c>
      <c r="D27" s="136" t="s">
        <v>534</v>
      </c>
      <c r="E27" s="136" t="s">
        <v>301</v>
      </c>
      <c r="F27" s="124"/>
      <c r="G27" s="136" t="s">
        <v>119</v>
      </c>
      <c r="H27" s="137" t="s">
        <v>238</v>
      </c>
      <c r="I27" s="124"/>
      <c r="J27" s="124"/>
      <c r="K27" s="121" t="s">
        <v>535</v>
      </c>
      <c r="L27" s="127">
        <v>36371</v>
      </c>
      <c r="M27" s="125">
        <v>9736391</v>
      </c>
      <c r="N27" s="123">
        <v>45868</v>
      </c>
    </row>
    <row r="28" spans="1:14">
      <c r="A28" s="141">
        <v>47578</v>
      </c>
      <c r="B28" s="136" t="s">
        <v>621</v>
      </c>
      <c r="C28" s="136" t="s">
        <v>536</v>
      </c>
      <c r="D28" s="136" t="s">
        <v>106</v>
      </c>
      <c r="E28" s="136" t="s">
        <v>323</v>
      </c>
      <c r="F28" s="124"/>
      <c r="G28" s="136" t="s">
        <v>67</v>
      </c>
      <c r="H28" s="137" t="s">
        <v>127</v>
      </c>
      <c r="I28" s="124"/>
      <c r="J28" s="124"/>
      <c r="K28" s="121" t="s">
        <v>537</v>
      </c>
      <c r="L28" s="127">
        <v>58065</v>
      </c>
      <c r="M28" s="125">
        <v>9520663</v>
      </c>
      <c r="N28" s="123">
        <v>45868</v>
      </c>
    </row>
    <row r="29" spans="1:14">
      <c r="A29" s="141">
        <v>30920</v>
      </c>
      <c r="B29" s="136" t="s">
        <v>89</v>
      </c>
      <c r="C29" s="136" t="s">
        <v>538</v>
      </c>
      <c r="D29" s="136" t="s">
        <v>106</v>
      </c>
      <c r="E29" s="136" t="s">
        <v>298</v>
      </c>
      <c r="F29" s="124"/>
      <c r="G29" s="136" t="s">
        <v>140</v>
      </c>
      <c r="H29" s="137" t="s">
        <v>324</v>
      </c>
      <c r="I29" s="124"/>
      <c r="J29" s="124"/>
      <c r="K29" s="121" t="s">
        <v>539</v>
      </c>
      <c r="L29" s="127">
        <v>34148</v>
      </c>
      <c r="M29" s="125">
        <v>9545077</v>
      </c>
      <c r="N29" s="123">
        <v>45869</v>
      </c>
    </row>
    <row r="30" spans="1:14">
      <c r="A30" s="141">
        <v>57606</v>
      </c>
      <c r="B30" s="136" t="s">
        <v>89</v>
      </c>
      <c r="C30" s="136" t="s">
        <v>540</v>
      </c>
      <c r="D30" s="136" t="s">
        <v>106</v>
      </c>
      <c r="E30" s="136" t="s">
        <v>309</v>
      </c>
      <c r="F30" s="124"/>
      <c r="G30" s="136" t="s">
        <v>77</v>
      </c>
      <c r="H30" s="137" t="s">
        <v>78</v>
      </c>
      <c r="I30" s="124"/>
      <c r="J30" s="124"/>
      <c r="K30" s="121" t="s">
        <v>541</v>
      </c>
      <c r="L30" s="127">
        <v>61070</v>
      </c>
      <c r="M30" s="125">
        <v>9911654</v>
      </c>
      <c r="N30" s="123">
        <v>45869</v>
      </c>
    </row>
    <row r="31" spans="1:14">
      <c r="A31" s="141">
        <v>32997</v>
      </c>
      <c r="B31" s="136" t="s">
        <v>3</v>
      </c>
      <c r="C31" s="136" t="s">
        <v>542</v>
      </c>
      <c r="D31" s="136" t="s">
        <v>106</v>
      </c>
      <c r="E31" s="136" t="s">
        <v>323</v>
      </c>
      <c r="F31" s="124"/>
      <c r="G31" s="136" t="s">
        <v>81</v>
      </c>
      <c r="H31" s="137" t="s">
        <v>82</v>
      </c>
      <c r="I31" s="124"/>
      <c r="J31" s="124"/>
      <c r="K31" s="121" t="s">
        <v>543</v>
      </c>
      <c r="L31" s="127">
        <v>37055</v>
      </c>
      <c r="M31" s="125">
        <v>9691163</v>
      </c>
      <c r="N31" s="123">
        <v>45869</v>
      </c>
    </row>
    <row r="32" spans="1:14">
      <c r="A32" s="141">
        <v>11000</v>
      </c>
      <c r="B32" s="136" t="s">
        <v>89</v>
      </c>
      <c r="C32" s="136" t="s">
        <v>544</v>
      </c>
      <c r="D32" s="136" t="s">
        <v>180</v>
      </c>
      <c r="E32" s="136" t="s">
        <v>545</v>
      </c>
      <c r="F32" s="124"/>
      <c r="G32" s="136" t="s">
        <v>33</v>
      </c>
      <c r="H32" s="137" t="s">
        <v>546</v>
      </c>
      <c r="I32" s="124"/>
      <c r="J32" s="124"/>
      <c r="K32" s="121" t="s">
        <v>547</v>
      </c>
      <c r="L32" s="127">
        <v>12746</v>
      </c>
      <c r="M32" s="125">
        <v>9358022</v>
      </c>
      <c r="N32" s="123">
        <v>45869</v>
      </c>
    </row>
    <row r="33" spans="1:14">
      <c r="A33" s="141">
        <v>24511</v>
      </c>
      <c r="B33" s="136" t="s">
        <v>89</v>
      </c>
      <c r="C33" s="136" t="s">
        <v>548</v>
      </c>
      <c r="D33" s="136" t="s">
        <v>106</v>
      </c>
      <c r="E33" s="136" t="s">
        <v>296</v>
      </c>
      <c r="F33" s="124"/>
      <c r="G33" s="136" t="s">
        <v>140</v>
      </c>
      <c r="H33" s="137" t="s">
        <v>141</v>
      </c>
      <c r="I33" s="124"/>
      <c r="J33" s="124"/>
      <c r="K33" s="121" t="s">
        <v>549</v>
      </c>
      <c r="L33" s="127">
        <v>40526</v>
      </c>
      <c r="M33" s="125">
        <v>1038391</v>
      </c>
      <c r="N33" s="123">
        <v>45869</v>
      </c>
    </row>
    <row r="34" spans="1:14">
      <c r="A34" s="141">
        <v>41211</v>
      </c>
      <c r="B34" s="136" t="s">
        <v>3</v>
      </c>
      <c r="C34" s="136" t="s">
        <v>550</v>
      </c>
      <c r="D34" s="136" t="s">
        <v>139</v>
      </c>
      <c r="E34" s="136" t="s">
        <v>331</v>
      </c>
      <c r="F34" s="124"/>
      <c r="G34" s="136" t="s">
        <v>67</v>
      </c>
      <c r="H34" s="137" t="s">
        <v>223</v>
      </c>
      <c r="I34" s="124"/>
      <c r="J34" s="124"/>
      <c r="K34" s="121" t="s">
        <v>149</v>
      </c>
      <c r="L34" s="127">
        <v>42431</v>
      </c>
      <c r="M34" s="125">
        <v>9970210</v>
      </c>
      <c r="N34" s="123">
        <v>45869</v>
      </c>
    </row>
    <row r="35" spans="1:14">
      <c r="A35" s="141">
        <v>30000</v>
      </c>
      <c r="B35" s="136" t="s">
        <v>622</v>
      </c>
      <c r="C35" s="136" t="s">
        <v>551</v>
      </c>
      <c r="D35" s="136" t="s">
        <v>83</v>
      </c>
      <c r="E35" s="136" t="s">
        <v>552</v>
      </c>
      <c r="F35" s="124"/>
      <c r="G35" s="136" t="s">
        <v>67</v>
      </c>
      <c r="H35" s="137" t="s">
        <v>174</v>
      </c>
      <c r="I35" s="124"/>
      <c r="J35" s="124"/>
      <c r="K35" s="121" t="s">
        <v>553</v>
      </c>
      <c r="L35" s="127">
        <v>37520</v>
      </c>
      <c r="M35" s="125">
        <v>9888857</v>
      </c>
      <c r="N35" s="123">
        <v>45869</v>
      </c>
    </row>
    <row r="36" spans="1:14">
      <c r="A36" s="141">
        <v>51355</v>
      </c>
      <c r="B36" s="136" t="s">
        <v>621</v>
      </c>
      <c r="C36" s="136" t="s">
        <v>554</v>
      </c>
      <c r="D36" s="136" t="s">
        <v>106</v>
      </c>
      <c r="E36" s="136" t="s">
        <v>520</v>
      </c>
      <c r="F36" s="124"/>
      <c r="G36" s="136" t="s">
        <v>44</v>
      </c>
      <c r="H36" s="137" t="s">
        <v>45</v>
      </c>
      <c r="I36" s="124"/>
      <c r="J36" s="124"/>
      <c r="K36" s="121" t="s">
        <v>555</v>
      </c>
      <c r="L36" s="127">
        <v>55477</v>
      </c>
      <c r="M36" s="125">
        <v>9420265</v>
      </c>
      <c r="N36" s="123">
        <v>45869</v>
      </c>
    </row>
    <row r="37" spans="1:14">
      <c r="A37" s="141">
        <v>36200</v>
      </c>
      <c r="B37" s="136" t="s">
        <v>3</v>
      </c>
      <c r="C37" s="136" t="s">
        <v>556</v>
      </c>
      <c r="D37" s="136" t="s">
        <v>130</v>
      </c>
      <c r="E37" s="136" t="s">
        <v>306</v>
      </c>
      <c r="F37" s="124"/>
      <c r="G37" s="136" t="s">
        <v>54</v>
      </c>
      <c r="H37" s="137" t="s">
        <v>57</v>
      </c>
      <c r="I37" s="124"/>
      <c r="J37" s="124"/>
      <c r="K37" s="121" t="s">
        <v>557</v>
      </c>
      <c r="L37" s="127">
        <v>39902</v>
      </c>
      <c r="M37" s="125">
        <v>9994838</v>
      </c>
      <c r="N37" s="123">
        <v>45869</v>
      </c>
    </row>
    <row r="38" spans="1:14">
      <c r="A38" s="141">
        <v>9600</v>
      </c>
      <c r="B38" s="136" t="s">
        <v>621</v>
      </c>
      <c r="C38" s="136" t="s">
        <v>558</v>
      </c>
      <c r="D38" s="136" t="s">
        <v>122</v>
      </c>
      <c r="E38" s="136" t="s">
        <v>320</v>
      </c>
      <c r="F38" s="124"/>
      <c r="G38" s="136" t="s">
        <v>7</v>
      </c>
      <c r="H38" s="137" t="s">
        <v>50</v>
      </c>
      <c r="I38" s="124"/>
      <c r="J38" s="124"/>
      <c r="K38" s="121" t="s">
        <v>559</v>
      </c>
      <c r="L38" s="127">
        <v>55865</v>
      </c>
      <c r="M38" s="125">
        <v>9690509</v>
      </c>
      <c r="N38" s="123">
        <v>45869</v>
      </c>
    </row>
    <row r="39" spans="1:14">
      <c r="A39" s="141">
        <v>49002</v>
      </c>
      <c r="B39" s="136" t="s">
        <v>89</v>
      </c>
      <c r="C39" s="136" t="s">
        <v>560</v>
      </c>
      <c r="D39" s="136" t="s">
        <v>106</v>
      </c>
      <c r="E39" s="136" t="s">
        <v>323</v>
      </c>
      <c r="F39" s="124"/>
      <c r="G39" s="136" t="s">
        <v>77</v>
      </c>
      <c r="H39" s="137" t="s">
        <v>288</v>
      </c>
      <c r="I39" s="124"/>
      <c r="J39" s="124"/>
      <c r="K39" s="121" t="s">
        <v>561</v>
      </c>
      <c r="L39" s="127">
        <v>58063</v>
      </c>
      <c r="M39" s="125">
        <v>9617662</v>
      </c>
      <c r="N39" s="123">
        <v>45869</v>
      </c>
    </row>
    <row r="40" spans="1:14">
      <c r="A40" s="141">
        <v>21483</v>
      </c>
      <c r="B40" s="136" t="s">
        <v>332</v>
      </c>
      <c r="C40" s="136" t="s">
        <v>562</v>
      </c>
      <c r="D40" s="136" t="s">
        <v>172</v>
      </c>
      <c r="E40" s="124"/>
      <c r="F40" s="124"/>
      <c r="G40" s="136" t="s">
        <v>563</v>
      </c>
      <c r="H40" s="137"/>
      <c r="I40" s="124"/>
      <c r="J40" s="124"/>
      <c r="K40" s="121" t="s">
        <v>616</v>
      </c>
      <c r="L40" s="127">
        <v>37592</v>
      </c>
      <c r="M40" s="125">
        <v>9971862</v>
      </c>
      <c r="N40" s="123">
        <v>45869</v>
      </c>
    </row>
    <row r="41" spans="1:14">
      <c r="A41" s="141">
        <v>3051</v>
      </c>
      <c r="B41" s="136" t="s">
        <v>3</v>
      </c>
      <c r="C41" s="136" t="s">
        <v>564</v>
      </c>
      <c r="D41" s="136" t="s">
        <v>130</v>
      </c>
      <c r="E41" s="136" t="s">
        <v>565</v>
      </c>
      <c r="F41" s="124"/>
      <c r="G41" s="136" t="s">
        <v>566</v>
      </c>
      <c r="H41" s="137" t="s">
        <v>567</v>
      </c>
      <c r="I41" s="124"/>
      <c r="J41" s="124"/>
      <c r="K41" s="121" t="s">
        <v>568</v>
      </c>
      <c r="L41" s="127">
        <v>3793</v>
      </c>
      <c r="M41" s="125">
        <v>9995856</v>
      </c>
      <c r="N41" s="123">
        <v>45870</v>
      </c>
    </row>
    <row r="42" spans="1:14">
      <c r="A42" s="141">
        <v>22807</v>
      </c>
      <c r="B42" s="136" t="s">
        <v>3</v>
      </c>
      <c r="C42" s="136" t="s">
        <v>344</v>
      </c>
      <c r="D42" s="136" t="s">
        <v>106</v>
      </c>
      <c r="E42" s="136" t="s">
        <v>298</v>
      </c>
      <c r="F42" s="124"/>
      <c r="G42" s="136" t="s">
        <v>191</v>
      </c>
      <c r="H42" s="137" t="s">
        <v>192</v>
      </c>
      <c r="I42" s="124"/>
      <c r="J42" s="124"/>
      <c r="K42" s="121" t="s">
        <v>445</v>
      </c>
      <c r="L42" s="127">
        <v>40552</v>
      </c>
      <c r="M42" s="125">
        <v>9989247</v>
      </c>
      <c r="N42" s="123">
        <v>45870</v>
      </c>
    </row>
    <row r="43" spans="1:14">
      <c r="A43" s="141">
        <v>30000</v>
      </c>
      <c r="B43" s="136" t="s">
        <v>3</v>
      </c>
      <c r="C43" s="136" t="s">
        <v>569</v>
      </c>
      <c r="D43" s="136" t="s">
        <v>74</v>
      </c>
      <c r="E43" s="124"/>
      <c r="F43" s="124"/>
      <c r="G43" s="136" t="s">
        <v>75</v>
      </c>
      <c r="H43" s="137" t="s">
        <v>76</v>
      </c>
      <c r="I43" s="124"/>
      <c r="J43" s="124"/>
      <c r="K43" s="121" t="s">
        <v>570</v>
      </c>
      <c r="L43" s="127">
        <v>30809</v>
      </c>
      <c r="M43" s="125">
        <v>9477866</v>
      </c>
      <c r="N43" s="123">
        <v>45870</v>
      </c>
    </row>
    <row r="44" spans="1:14">
      <c r="A44" s="141">
        <v>49523</v>
      </c>
      <c r="B44" s="136" t="s">
        <v>89</v>
      </c>
      <c r="C44" s="136" t="s">
        <v>571</v>
      </c>
      <c r="D44" s="136" t="s">
        <v>69</v>
      </c>
      <c r="E44" s="136" t="s">
        <v>70</v>
      </c>
      <c r="F44" s="124"/>
      <c r="G44" s="136" t="s">
        <v>67</v>
      </c>
      <c r="H44" s="137" t="s">
        <v>142</v>
      </c>
      <c r="I44" s="124"/>
      <c r="J44" s="124"/>
      <c r="K44" s="121" t="s">
        <v>572</v>
      </c>
      <c r="L44" s="127">
        <v>55715</v>
      </c>
      <c r="M44" s="125">
        <v>9284506</v>
      </c>
      <c r="N44" s="123">
        <v>45870</v>
      </c>
    </row>
    <row r="45" spans="1:14">
      <c r="A45" s="141">
        <v>50905</v>
      </c>
      <c r="B45" s="136" t="s">
        <v>89</v>
      </c>
      <c r="C45" s="136" t="s">
        <v>573</v>
      </c>
      <c r="D45" s="136" t="s">
        <v>65</v>
      </c>
      <c r="E45" s="136" t="s">
        <v>303</v>
      </c>
      <c r="F45" s="124"/>
      <c r="G45" s="136" t="s">
        <v>67</v>
      </c>
      <c r="H45" s="137" t="s">
        <v>138</v>
      </c>
      <c r="I45" s="124"/>
      <c r="J45" s="124"/>
      <c r="K45" s="121" t="s">
        <v>574</v>
      </c>
      <c r="L45" s="127">
        <v>80323</v>
      </c>
      <c r="M45" s="125">
        <v>9478200</v>
      </c>
      <c r="N45" s="123">
        <v>45870</v>
      </c>
    </row>
    <row r="46" spans="1:14">
      <c r="A46" s="141">
        <v>50061</v>
      </c>
      <c r="B46" s="136" t="s">
        <v>89</v>
      </c>
      <c r="C46" s="136" t="s">
        <v>575</v>
      </c>
      <c r="D46" s="136" t="s">
        <v>106</v>
      </c>
      <c r="E46" s="136" t="s">
        <v>311</v>
      </c>
      <c r="F46" s="124"/>
      <c r="G46" s="136" t="s">
        <v>67</v>
      </c>
      <c r="H46" s="137" t="s">
        <v>124</v>
      </c>
      <c r="I46" s="124"/>
      <c r="J46" s="124"/>
      <c r="K46" s="121" t="s">
        <v>576</v>
      </c>
      <c r="L46" s="127">
        <v>63526</v>
      </c>
      <c r="M46" s="125">
        <v>9991264</v>
      </c>
      <c r="N46" s="123">
        <v>45870</v>
      </c>
    </row>
    <row r="47" spans="1:14">
      <c r="A47" s="141">
        <v>73503</v>
      </c>
      <c r="B47" s="136" t="s">
        <v>89</v>
      </c>
      <c r="C47" s="136" t="s">
        <v>577</v>
      </c>
      <c r="D47" s="136" t="s">
        <v>118</v>
      </c>
      <c r="E47" s="136" t="s">
        <v>292</v>
      </c>
      <c r="F47" s="124"/>
      <c r="G47" s="136" t="s">
        <v>109</v>
      </c>
      <c r="H47" s="137" t="s">
        <v>137</v>
      </c>
      <c r="I47" s="124"/>
      <c r="J47" s="124"/>
      <c r="K47" s="121" t="s">
        <v>578</v>
      </c>
      <c r="L47" s="127">
        <v>82733</v>
      </c>
      <c r="M47" s="125">
        <v>9956850</v>
      </c>
      <c r="N47" s="123">
        <v>45870</v>
      </c>
    </row>
    <row r="48" spans="1:14">
      <c r="A48" s="141">
        <v>49497</v>
      </c>
      <c r="B48" s="136" t="s">
        <v>621</v>
      </c>
      <c r="C48" s="136" t="s">
        <v>121</v>
      </c>
      <c r="D48" s="136" t="s">
        <v>69</v>
      </c>
      <c r="E48" s="136" t="s">
        <v>70</v>
      </c>
      <c r="F48" s="124"/>
      <c r="G48" s="136" t="s">
        <v>140</v>
      </c>
      <c r="H48" s="137" t="s">
        <v>141</v>
      </c>
      <c r="I48" s="124"/>
      <c r="J48" s="124"/>
      <c r="K48" s="121" t="s">
        <v>579</v>
      </c>
      <c r="L48" s="127">
        <v>64701</v>
      </c>
      <c r="M48" s="125">
        <v>9966831</v>
      </c>
      <c r="N48" s="123">
        <v>45871</v>
      </c>
    </row>
    <row r="49" spans="1:14">
      <c r="A49" s="141">
        <v>29500</v>
      </c>
      <c r="B49" s="136" t="s">
        <v>89</v>
      </c>
      <c r="C49" s="136" t="s">
        <v>580</v>
      </c>
      <c r="D49" s="136" t="s">
        <v>130</v>
      </c>
      <c r="E49" s="136" t="s">
        <v>297</v>
      </c>
      <c r="F49" s="124"/>
      <c r="G49" s="136" t="s">
        <v>140</v>
      </c>
      <c r="H49" s="137" t="s">
        <v>141</v>
      </c>
      <c r="I49" s="124"/>
      <c r="J49" s="124"/>
      <c r="K49" s="121" t="s">
        <v>581</v>
      </c>
      <c r="L49" s="127">
        <v>37295</v>
      </c>
      <c r="M49" s="125">
        <v>9834856</v>
      </c>
      <c r="N49" s="123">
        <v>45871</v>
      </c>
    </row>
    <row r="50" spans="1:14">
      <c r="A50" s="141">
        <v>51761</v>
      </c>
      <c r="B50" s="136" t="s">
        <v>3</v>
      </c>
      <c r="C50" s="136" t="s">
        <v>582</v>
      </c>
      <c r="D50" s="136" t="s">
        <v>106</v>
      </c>
      <c r="E50" s="136" t="s">
        <v>323</v>
      </c>
      <c r="F50" s="124"/>
      <c r="G50" s="136" t="s">
        <v>77</v>
      </c>
      <c r="H50" s="137" t="s">
        <v>78</v>
      </c>
      <c r="I50" s="124"/>
      <c r="J50" s="124"/>
      <c r="K50" s="121" t="s">
        <v>583</v>
      </c>
      <c r="L50" s="127">
        <v>55621</v>
      </c>
      <c r="M50" s="125">
        <v>9483229</v>
      </c>
      <c r="N50" s="123">
        <v>45871</v>
      </c>
    </row>
    <row r="51" spans="1:14">
      <c r="A51" s="141">
        <v>31778</v>
      </c>
      <c r="B51" s="136" t="s">
        <v>89</v>
      </c>
      <c r="C51" s="136" t="s">
        <v>584</v>
      </c>
      <c r="D51" s="136" t="s">
        <v>114</v>
      </c>
      <c r="E51" s="136" t="s">
        <v>294</v>
      </c>
      <c r="F51" s="124"/>
      <c r="G51" s="136" t="s">
        <v>191</v>
      </c>
      <c r="H51" s="137" t="s">
        <v>585</v>
      </c>
      <c r="I51" s="124"/>
      <c r="J51" s="124"/>
      <c r="K51" s="121" t="s">
        <v>586</v>
      </c>
      <c r="L51" s="127">
        <v>61292</v>
      </c>
      <c r="M51" s="125">
        <v>9711327</v>
      </c>
      <c r="N51" s="123">
        <v>45871</v>
      </c>
    </row>
    <row r="52" spans="1:14">
      <c r="A52" s="141">
        <v>38141</v>
      </c>
      <c r="B52" s="136" t="s">
        <v>621</v>
      </c>
      <c r="C52" s="136" t="s">
        <v>113</v>
      </c>
      <c r="D52" s="136" t="s">
        <v>106</v>
      </c>
      <c r="E52" s="136" t="s">
        <v>311</v>
      </c>
      <c r="F52" s="124"/>
      <c r="G52" s="136" t="s">
        <v>251</v>
      </c>
      <c r="H52" s="137" t="s">
        <v>587</v>
      </c>
      <c r="I52" s="124"/>
      <c r="J52" s="124"/>
      <c r="K52" s="121" t="s">
        <v>490</v>
      </c>
      <c r="L52" s="127">
        <v>38737</v>
      </c>
      <c r="M52" s="125">
        <v>9670420</v>
      </c>
      <c r="N52" s="123">
        <v>45871</v>
      </c>
    </row>
    <row r="53" spans="1:14">
      <c r="A53" s="141">
        <v>27800</v>
      </c>
      <c r="B53" s="136" t="s">
        <v>89</v>
      </c>
      <c r="C53" s="136" t="s">
        <v>588</v>
      </c>
      <c r="D53" s="136" t="s">
        <v>106</v>
      </c>
      <c r="E53" s="136" t="s">
        <v>323</v>
      </c>
      <c r="F53" s="124"/>
      <c r="G53" s="136" t="s">
        <v>107</v>
      </c>
      <c r="H53" s="137" t="s">
        <v>108</v>
      </c>
      <c r="I53" s="124"/>
      <c r="J53" s="124"/>
      <c r="K53" s="121" t="s">
        <v>589</v>
      </c>
      <c r="L53" s="127">
        <v>30465</v>
      </c>
      <c r="M53" s="125">
        <v>9406104</v>
      </c>
      <c r="N53" s="123">
        <v>45871</v>
      </c>
    </row>
    <row r="54" spans="1:14">
      <c r="A54" s="141">
        <v>33458</v>
      </c>
      <c r="B54" s="136" t="s">
        <v>3</v>
      </c>
      <c r="C54" s="136" t="s">
        <v>590</v>
      </c>
      <c r="D54" s="136" t="s">
        <v>65</v>
      </c>
      <c r="E54" s="136" t="s">
        <v>303</v>
      </c>
      <c r="F54" s="124"/>
      <c r="G54" s="136" t="s">
        <v>55</v>
      </c>
      <c r="H54" s="137" t="s">
        <v>56</v>
      </c>
      <c r="I54" s="124"/>
      <c r="J54" s="124"/>
      <c r="K54" s="121" t="s">
        <v>541</v>
      </c>
      <c r="L54" s="127">
        <v>35510</v>
      </c>
      <c r="M54" s="125">
        <v>9708930</v>
      </c>
      <c r="N54" s="123">
        <v>45871</v>
      </c>
    </row>
    <row r="55" spans="1:14">
      <c r="A55" s="141">
        <v>27500</v>
      </c>
      <c r="B55" s="136" t="s">
        <v>89</v>
      </c>
      <c r="C55" s="136" t="s">
        <v>591</v>
      </c>
      <c r="D55" s="136" t="s">
        <v>106</v>
      </c>
      <c r="E55" s="136" t="s">
        <v>520</v>
      </c>
      <c r="F55" s="124"/>
      <c r="G55" s="136" t="s">
        <v>140</v>
      </c>
      <c r="H55" s="137" t="s">
        <v>324</v>
      </c>
      <c r="I55" s="124"/>
      <c r="J55" s="124"/>
      <c r="K55" s="121" t="s">
        <v>592</v>
      </c>
      <c r="L55" s="127">
        <v>37153</v>
      </c>
      <c r="M55" s="125">
        <v>9468229</v>
      </c>
      <c r="N55" s="123">
        <v>45871</v>
      </c>
    </row>
    <row r="56" spans="1:14">
      <c r="A56" s="141">
        <v>63148</v>
      </c>
      <c r="B56" s="136" t="s">
        <v>89</v>
      </c>
      <c r="C56" s="136" t="s">
        <v>593</v>
      </c>
      <c r="D56" s="136" t="s">
        <v>65</v>
      </c>
      <c r="E56" s="136" t="s">
        <v>66</v>
      </c>
      <c r="F56" s="124"/>
      <c r="G56" s="136" t="s">
        <v>67</v>
      </c>
      <c r="H56" s="137" t="s">
        <v>68</v>
      </c>
      <c r="I56" s="124"/>
      <c r="J56" s="124"/>
      <c r="K56" s="121" t="s">
        <v>594</v>
      </c>
      <c r="L56" s="127">
        <v>74933</v>
      </c>
      <c r="M56" s="125">
        <v>9623829</v>
      </c>
      <c r="N56" s="123">
        <v>45871</v>
      </c>
    </row>
    <row r="57" spans="1:14">
      <c r="A57" s="141">
        <v>7225</v>
      </c>
      <c r="B57" s="136" t="s">
        <v>3</v>
      </c>
      <c r="C57" s="136" t="s">
        <v>595</v>
      </c>
      <c r="D57" s="136" t="s">
        <v>69</v>
      </c>
      <c r="E57" s="136" t="s">
        <v>63</v>
      </c>
      <c r="F57" s="124"/>
      <c r="G57" s="136" t="s">
        <v>107</v>
      </c>
      <c r="H57" s="137" t="s">
        <v>133</v>
      </c>
      <c r="I57" s="124"/>
      <c r="J57" s="124"/>
      <c r="K57" s="121" t="s">
        <v>596</v>
      </c>
      <c r="L57" s="127">
        <v>32844</v>
      </c>
      <c r="M57" s="125">
        <v>9594432</v>
      </c>
      <c r="N57" s="123">
        <v>45872</v>
      </c>
    </row>
    <row r="58" spans="1:14">
      <c r="A58" s="141">
        <v>41581</v>
      </c>
      <c r="B58" s="136" t="s">
        <v>89</v>
      </c>
      <c r="C58" s="136" t="s">
        <v>597</v>
      </c>
      <c r="D58" s="136" t="s">
        <v>106</v>
      </c>
      <c r="E58" s="136" t="s">
        <v>311</v>
      </c>
      <c r="F58" s="124"/>
      <c r="G58" s="136" t="s">
        <v>77</v>
      </c>
      <c r="H58" s="137" t="s">
        <v>288</v>
      </c>
      <c r="I58" s="124"/>
      <c r="J58" s="124"/>
      <c r="K58" s="121" t="s">
        <v>598</v>
      </c>
      <c r="L58" s="127">
        <v>63351</v>
      </c>
      <c r="M58" s="125">
        <v>9663623</v>
      </c>
      <c r="N58" s="123">
        <v>45872</v>
      </c>
    </row>
    <row r="59" spans="1:14">
      <c r="A59" s="141">
        <v>27002</v>
      </c>
      <c r="B59" s="136" t="s">
        <v>89</v>
      </c>
      <c r="C59" s="136" t="s">
        <v>599</v>
      </c>
      <c r="D59" s="136" t="s">
        <v>106</v>
      </c>
      <c r="E59" s="136" t="s">
        <v>311</v>
      </c>
      <c r="F59" s="124"/>
      <c r="G59" s="136" t="s">
        <v>0</v>
      </c>
      <c r="H59" s="137" t="s">
        <v>236</v>
      </c>
      <c r="I59" s="124"/>
      <c r="J59" s="124"/>
      <c r="K59" s="140" t="s">
        <v>617</v>
      </c>
      <c r="L59" s="127">
        <v>28227</v>
      </c>
      <c r="M59" s="125">
        <v>9605073</v>
      </c>
      <c r="N59" s="139">
        <v>45872</v>
      </c>
    </row>
    <row r="60" spans="1:14">
      <c r="A60" s="141">
        <v>35804</v>
      </c>
      <c r="B60" s="136" t="s">
        <v>3</v>
      </c>
      <c r="C60" s="136" t="s">
        <v>600</v>
      </c>
      <c r="D60" s="136" t="s">
        <v>139</v>
      </c>
      <c r="E60" s="136" t="s">
        <v>331</v>
      </c>
      <c r="F60" s="124"/>
      <c r="G60" s="136" t="s">
        <v>119</v>
      </c>
      <c r="H60" s="137" t="s">
        <v>143</v>
      </c>
      <c r="I60" s="124"/>
      <c r="J60" s="124"/>
      <c r="K60" s="121" t="s">
        <v>601</v>
      </c>
      <c r="L60" s="127">
        <v>63474</v>
      </c>
      <c r="M60" s="125">
        <v>9888027</v>
      </c>
      <c r="N60" s="123">
        <v>45872</v>
      </c>
    </row>
    <row r="61" spans="1:14">
      <c r="A61" s="141">
        <v>15380</v>
      </c>
      <c r="B61" s="136" t="s">
        <v>89</v>
      </c>
      <c r="C61" s="136" t="s">
        <v>602</v>
      </c>
      <c r="D61" s="136" t="s">
        <v>122</v>
      </c>
      <c r="E61" s="136" t="s">
        <v>320</v>
      </c>
      <c r="F61" s="124"/>
      <c r="G61" s="136" t="s">
        <v>603</v>
      </c>
      <c r="H61" s="137" t="s">
        <v>604</v>
      </c>
      <c r="I61" s="124"/>
      <c r="J61" s="124"/>
      <c r="K61" s="121" t="s">
        <v>605</v>
      </c>
      <c r="L61" s="127">
        <v>28429</v>
      </c>
      <c r="M61" s="125">
        <v>9445148</v>
      </c>
      <c r="N61" s="123">
        <v>45872</v>
      </c>
    </row>
    <row r="62" spans="1:14">
      <c r="A62" s="141">
        <v>35000</v>
      </c>
      <c r="B62" s="136"/>
      <c r="C62" s="136" t="s">
        <v>606</v>
      </c>
      <c r="D62" s="136" t="s">
        <v>87</v>
      </c>
      <c r="E62" s="124"/>
      <c r="F62" s="124"/>
      <c r="G62" s="136" t="s">
        <v>251</v>
      </c>
      <c r="H62" s="137" t="s">
        <v>252</v>
      </c>
      <c r="I62" s="124"/>
      <c r="J62" s="124"/>
      <c r="K62" s="121" t="s">
        <v>607</v>
      </c>
      <c r="L62" s="127">
        <v>37592</v>
      </c>
      <c r="M62" s="125">
        <v>9971850</v>
      </c>
      <c r="N62" s="123">
        <v>45872</v>
      </c>
    </row>
    <row r="63" spans="1:14">
      <c r="A63" s="141">
        <v>58086</v>
      </c>
      <c r="B63" s="136" t="s">
        <v>621</v>
      </c>
      <c r="C63" s="136" t="s">
        <v>608</v>
      </c>
      <c r="D63" s="136" t="s">
        <v>106</v>
      </c>
      <c r="E63" s="136" t="s">
        <v>323</v>
      </c>
      <c r="F63" s="124"/>
      <c r="G63" s="136" t="s">
        <v>58</v>
      </c>
      <c r="H63" s="137" t="s">
        <v>145</v>
      </c>
      <c r="I63" s="124"/>
      <c r="J63" s="124"/>
      <c r="K63" s="121" t="s">
        <v>609</v>
      </c>
      <c r="L63" s="127">
        <v>63614</v>
      </c>
      <c r="M63" s="125">
        <v>9855850</v>
      </c>
      <c r="N63" s="123">
        <v>45872</v>
      </c>
    </row>
    <row r="64" spans="1:14">
      <c r="A64" s="141">
        <v>57148</v>
      </c>
      <c r="B64" s="136" t="s">
        <v>621</v>
      </c>
      <c r="C64" s="136" t="s">
        <v>610</v>
      </c>
      <c r="D64" s="136" t="s">
        <v>611</v>
      </c>
      <c r="E64" s="136" t="s">
        <v>612</v>
      </c>
      <c r="F64" s="124"/>
      <c r="G64" s="136" t="s">
        <v>613</v>
      </c>
      <c r="H64" s="137" t="s">
        <v>614</v>
      </c>
      <c r="I64" s="124"/>
      <c r="J64" s="124"/>
      <c r="K64" s="121" t="s">
        <v>615</v>
      </c>
      <c r="L64" s="127">
        <v>63270</v>
      </c>
      <c r="M64" s="125">
        <v>9742247</v>
      </c>
      <c r="N64" s="123">
        <v>45872</v>
      </c>
    </row>
    <row r="65" spans="1:14">
      <c r="A65" s="108"/>
      <c r="B65" s="108"/>
      <c r="C65" s="118"/>
      <c r="D65" s="118"/>
      <c r="E65" s="118"/>
      <c r="F65" s="118"/>
      <c r="G65" s="118"/>
      <c r="H65" s="118"/>
      <c r="I65" s="118"/>
      <c r="J65" s="118"/>
      <c r="K65" s="118"/>
      <c r="L65" s="108"/>
      <c r="M65" s="109"/>
      <c r="N65" s="119"/>
    </row>
    <row r="66" spans="1:14" ht="18">
      <c r="A66" s="154" t="s">
        <v>37</v>
      </c>
      <c r="B66" s="154"/>
      <c r="C66" s="32">
        <f>SUM(Таблица1[Volume, tons])</f>
        <v>2301894</v>
      </c>
      <c r="D66" s="32"/>
      <c r="E66" s="24"/>
      <c r="F66" s="28"/>
      <c r="G66" s="85"/>
      <c r="H66" s="36"/>
      <c r="I66" s="37"/>
      <c r="J66" s="38"/>
      <c r="K66" s="44"/>
    </row>
    <row r="67" spans="1:14" ht="18">
      <c r="A67" s="78"/>
      <c r="B67" s="25" t="s">
        <v>14</v>
      </c>
      <c r="C67" s="26" t="s">
        <v>620</v>
      </c>
      <c r="D67" s="34"/>
      <c r="E67" s="24"/>
      <c r="F67" s="20"/>
      <c r="G67" s="42"/>
      <c r="H67" s="36"/>
      <c r="I67" s="37"/>
      <c r="J67" s="38"/>
      <c r="K67" s="44"/>
    </row>
    <row r="68" spans="1:14" ht="15.75">
      <c r="B68" s="1"/>
      <c r="C68" s="94"/>
      <c r="D68" s="35"/>
      <c r="E68" s="49"/>
      <c r="F68" s="34"/>
      <c r="G68" s="34"/>
      <c r="H68" s="34"/>
      <c r="I68" s="34"/>
      <c r="J68" s="38"/>
      <c r="K68" s="44"/>
    </row>
    <row r="69" spans="1:14">
      <c r="A69" s="156"/>
      <c r="B69" s="157"/>
      <c r="C69" s="9" t="s">
        <v>477</v>
      </c>
      <c r="D69" s="9" t="s">
        <v>52</v>
      </c>
      <c r="E69" s="10" t="s">
        <v>16</v>
      </c>
      <c r="I69" s="38"/>
      <c r="J69" s="38"/>
      <c r="K69" s="44"/>
    </row>
    <row r="70" spans="1:14">
      <c r="A70" s="158" t="s">
        <v>15</v>
      </c>
      <c r="B70" s="158"/>
      <c r="C70" s="10">
        <v>61</v>
      </c>
      <c r="D70" s="10">
        <v>51</v>
      </c>
      <c r="E70" s="11" t="s">
        <v>478</v>
      </c>
    </row>
    <row r="71" spans="1:14">
      <c r="A71" s="153" t="s">
        <v>22</v>
      </c>
      <c r="B71" s="153"/>
      <c r="C71" s="46">
        <v>2</v>
      </c>
      <c r="D71" s="46">
        <v>2</v>
      </c>
      <c r="E71" s="12" t="s">
        <v>48</v>
      </c>
    </row>
    <row r="72" spans="1:14">
      <c r="A72" s="152" t="s">
        <v>21</v>
      </c>
      <c r="B72" s="152"/>
      <c r="C72" s="46">
        <v>29</v>
      </c>
      <c r="D72" s="46">
        <v>25</v>
      </c>
      <c r="E72" s="12" t="s">
        <v>619</v>
      </c>
      <c r="I72" s="38"/>
      <c r="J72" s="38"/>
      <c r="K72" s="44"/>
    </row>
    <row r="73" spans="1:14">
      <c r="A73" s="153" t="s">
        <v>23</v>
      </c>
      <c r="B73" s="153"/>
      <c r="C73" s="46">
        <v>23</v>
      </c>
      <c r="D73" s="46">
        <v>15</v>
      </c>
      <c r="E73" s="12" t="s">
        <v>618</v>
      </c>
      <c r="I73" s="38"/>
      <c r="J73" s="38"/>
      <c r="K73" s="44"/>
    </row>
    <row r="74" spans="1:14">
      <c r="A74" s="153" t="s">
        <v>24</v>
      </c>
      <c r="B74" s="153"/>
      <c r="C74" s="46">
        <v>7</v>
      </c>
      <c r="D74" s="46">
        <v>9</v>
      </c>
      <c r="E74" s="12" t="s">
        <v>49</v>
      </c>
      <c r="I74" s="38"/>
      <c r="J74" s="38"/>
      <c r="K74" s="44"/>
    </row>
    <row r="75" spans="1:14">
      <c r="A75" s="84"/>
      <c r="B75" s="1"/>
      <c r="C75" s="16"/>
      <c r="D75" s="23"/>
      <c r="G75" s="1"/>
      <c r="H75" s="1"/>
      <c r="I75" s="97"/>
      <c r="J75" s="99"/>
      <c r="K75" s="98"/>
      <c r="L75" s="84"/>
      <c r="M75" s="83"/>
    </row>
    <row r="76" spans="1:14">
      <c r="A76" s="84"/>
      <c r="B76" s="1"/>
      <c r="C76" s="16"/>
      <c r="D76" s="23"/>
      <c r="G76" s="1"/>
      <c r="H76" s="1"/>
      <c r="I76" s="97"/>
      <c r="J76" s="99"/>
      <c r="K76" s="98"/>
      <c r="L76" s="84"/>
      <c r="M76" s="83"/>
    </row>
    <row r="77" spans="1:14">
      <c r="A77" s="84"/>
      <c r="B77" s="1"/>
      <c r="C77" s="16"/>
      <c r="D77" s="23"/>
      <c r="G77" s="1"/>
      <c r="H77" s="1"/>
      <c r="I77" s="97"/>
      <c r="J77" s="99"/>
      <c r="K77" s="98"/>
      <c r="L77" s="84"/>
      <c r="M77" s="83"/>
    </row>
    <row r="78" spans="1:14">
      <c r="C78" s="2" t="s">
        <v>28</v>
      </c>
      <c r="D78" s="2" t="s">
        <v>35</v>
      </c>
      <c r="E78" s="2" t="s">
        <v>29</v>
      </c>
      <c r="I78" s="38"/>
      <c r="J78" s="99"/>
      <c r="K78" s="44"/>
    </row>
    <row r="79" spans="1:14">
      <c r="C79" s="107">
        <v>14</v>
      </c>
      <c r="D79">
        <v>3182419</v>
      </c>
      <c r="E79" s="135">
        <v>58</v>
      </c>
      <c r="F79" s="135"/>
      <c r="I79" s="38"/>
      <c r="J79" s="99"/>
      <c r="K79" s="44"/>
    </row>
    <row r="80" spans="1:14">
      <c r="C80" s="107">
        <v>15</v>
      </c>
      <c r="D80">
        <v>3517550</v>
      </c>
      <c r="E80" s="135">
        <v>69</v>
      </c>
      <c r="F80" s="135"/>
      <c r="I80" s="38"/>
      <c r="J80" s="99"/>
      <c r="K80" s="44"/>
    </row>
    <row r="81" spans="3:11">
      <c r="C81" s="107">
        <v>16</v>
      </c>
      <c r="D81">
        <v>2923569</v>
      </c>
      <c r="E81" s="135">
        <v>60</v>
      </c>
      <c r="F81" s="135"/>
      <c r="I81" s="38"/>
      <c r="J81" s="99"/>
      <c r="K81" s="44"/>
    </row>
    <row r="82" spans="3:11">
      <c r="C82" s="107">
        <v>17</v>
      </c>
      <c r="D82">
        <v>3082500</v>
      </c>
      <c r="E82">
        <v>62</v>
      </c>
      <c r="F82"/>
      <c r="I82" s="38"/>
      <c r="J82" s="99"/>
      <c r="K82" s="44"/>
    </row>
    <row r="83" spans="3:11">
      <c r="C83" s="107">
        <v>18</v>
      </c>
      <c r="D83">
        <v>3011044</v>
      </c>
      <c r="E83">
        <v>64</v>
      </c>
      <c r="F83"/>
      <c r="I83" s="38"/>
      <c r="J83" s="99"/>
      <c r="K83" s="44"/>
    </row>
    <row r="84" spans="3:11">
      <c r="C84" s="107">
        <v>19</v>
      </c>
      <c r="D84">
        <v>2218010</v>
      </c>
      <c r="E84">
        <v>48</v>
      </c>
      <c r="F84"/>
      <c r="I84" s="38"/>
      <c r="J84" s="38"/>
      <c r="K84" s="44"/>
    </row>
    <row r="85" spans="3:11">
      <c r="C85" s="107">
        <v>20</v>
      </c>
      <c r="D85">
        <v>2699011</v>
      </c>
      <c r="E85">
        <v>66</v>
      </c>
      <c r="F85"/>
      <c r="I85" s="38"/>
      <c r="J85" s="38"/>
      <c r="K85" s="44"/>
    </row>
    <row r="86" spans="3:11">
      <c r="C86" s="107">
        <v>21</v>
      </c>
      <c r="D86">
        <v>2477679</v>
      </c>
      <c r="E86">
        <v>65</v>
      </c>
      <c r="F86"/>
      <c r="I86" s="38"/>
      <c r="J86" s="38"/>
      <c r="K86" s="44"/>
    </row>
    <row r="87" spans="3:11">
      <c r="C87" s="107">
        <v>22</v>
      </c>
      <c r="D87">
        <v>2032304</v>
      </c>
      <c r="E87">
        <v>60</v>
      </c>
      <c r="F87"/>
      <c r="I87" s="38"/>
      <c r="J87" s="38"/>
      <c r="K87" s="44"/>
    </row>
    <row r="88" spans="3:11">
      <c r="C88" s="107">
        <v>23</v>
      </c>
      <c r="D88">
        <v>2470352</v>
      </c>
      <c r="E88">
        <v>67</v>
      </c>
      <c r="F88"/>
      <c r="I88" s="38"/>
      <c r="J88" s="38"/>
      <c r="K88" s="44"/>
    </row>
    <row r="89" spans="3:11">
      <c r="C89" s="107">
        <v>24</v>
      </c>
      <c r="D89">
        <v>2410855</v>
      </c>
      <c r="E89">
        <v>58</v>
      </c>
      <c r="F89"/>
    </row>
    <row r="90" spans="3:11">
      <c r="C90" s="107">
        <v>25</v>
      </c>
      <c r="D90">
        <v>1903600</v>
      </c>
      <c r="E90">
        <v>49</v>
      </c>
      <c r="F90"/>
    </row>
    <row r="91" spans="3:11">
      <c r="C91" s="107">
        <v>26</v>
      </c>
      <c r="D91">
        <v>2092949</v>
      </c>
      <c r="E91">
        <v>49</v>
      </c>
      <c r="F91"/>
    </row>
    <row r="92" spans="3:11">
      <c r="C92" s="107">
        <v>27</v>
      </c>
      <c r="D92">
        <v>1890321</v>
      </c>
      <c r="E92">
        <v>47</v>
      </c>
      <c r="F92"/>
    </row>
    <row r="93" spans="3:11">
      <c r="C93" s="107">
        <v>28</v>
      </c>
      <c r="D93">
        <v>1554564</v>
      </c>
      <c r="E93">
        <v>37</v>
      </c>
      <c r="F93"/>
    </row>
    <row r="94" spans="3:11">
      <c r="C94" s="107">
        <v>29</v>
      </c>
      <c r="D94">
        <v>2149218</v>
      </c>
      <c r="E94">
        <v>54</v>
      </c>
      <c r="F94"/>
    </row>
    <row r="95" spans="3:11">
      <c r="C95" s="107">
        <v>30</v>
      </c>
      <c r="D95">
        <v>2017993</v>
      </c>
      <c r="E95">
        <v>51</v>
      </c>
      <c r="F95"/>
    </row>
    <row r="96" spans="3:11">
      <c r="C96" s="107">
        <v>31</v>
      </c>
      <c r="D96">
        <v>2301894</v>
      </c>
      <c r="E96">
        <v>61</v>
      </c>
      <c r="F96"/>
    </row>
    <row r="97" spans="3:4">
      <c r="C97" s="107"/>
    </row>
    <row r="98" spans="3:4">
      <c r="C98" s="107"/>
    </row>
    <row r="100" spans="3:4">
      <c r="D100" s="2">
        <f>D96-D95</f>
        <v>283901</v>
      </c>
    </row>
    <row r="103" spans="3:4">
      <c r="D103" s="2">
        <f>D100/D95</f>
        <v>0.14068482893647302</v>
      </c>
    </row>
  </sheetData>
  <mergeCells count="8">
    <mergeCell ref="A72:B72"/>
    <mergeCell ref="A73:B73"/>
    <mergeCell ref="A74:B74"/>
    <mergeCell ref="A66:B66"/>
    <mergeCell ref="A1:N1"/>
    <mergeCell ref="A69:B69"/>
    <mergeCell ref="A70:B70"/>
    <mergeCell ref="A71:B7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topLeftCell="A34" zoomScale="70" zoomScaleNormal="70" workbookViewId="0">
      <selection activeCell="K70" sqref="K70"/>
    </sheetView>
  </sheetViews>
  <sheetFormatPr defaultColWidth="9.140625" defaultRowHeight="15"/>
  <cols>
    <col min="1" max="1" width="21.140625" style="75" customWidth="1"/>
    <col min="2" max="2" width="13" style="2" customWidth="1"/>
    <col min="3" max="3" width="20.7109375" style="2" bestFit="1" customWidth="1"/>
    <col min="4" max="4" width="20.7109375" style="4" customWidth="1"/>
    <col min="5" max="5" width="28.140625" style="2" bestFit="1" customWidth="1"/>
    <col min="6" max="6" width="46.140625" style="2" customWidth="1"/>
    <col min="7" max="7" width="28.140625" style="30" bestFit="1" customWidth="1"/>
    <col min="8" max="8" width="22.28515625" bestFit="1" customWidth="1"/>
    <col min="9" max="9" width="15.7109375" style="52" bestFit="1" customWidth="1"/>
    <col min="10" max="10" width="38.140625" style="52" bestFit="1" customWidth="1"/>
    <col min="11" max="11" width="40" style="7" bestFit="1" customWidth="1"/>
    <col min="12" max="12" width="12.42578125" style="53" bestFit="1" customWidth="1"/>
    <col min="13" max="13" width="24.28515625" style="40" bestFit="1" customWidth="1"/>
    <col min="14" max="14" width="18.28515625" style="21" bestFit="1" customWidth="1"/>
    <col min="15" max="15" width="18.28515625" bestFit="1" customWidth="1"/>
  </cols>
  <sheetData>
    <row r="1" spans="1:17" ht="18.75">
      <c r="A1" s="162" t="s">
        <v>645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</row>
    <row r="3" spans="1:17">
      <c r="A3" s="101" t="s">
        <v>10</v>
      </c>
      <c r="B3" s="102" t="s">
        <v>8</v>
      </c>
      <c r="C3" s="102" t="s">
        <v>11</v>
      </c>
      <c r="D3" s="102" t="s">
        <v>2</v>
      </c>
      <c r="E3" s="102" t="s">
        <v>6</v>
      </c>
      <c r="F3" s="102" t="s">
        <v>32</v>
      </c>
      <c r="G3" s="103" t="s">
        <v>20</v>
      </c>
      <c r="H3" s="102" t="s">
        <v>1</v>
      </c>
      <c r="I3" s="102" t="s">
        <v>4</v>
      </c>
      <c r="J3" s="102" t="s">
        <v>40</v>
      </c>
      <c r="K3" s="102" t="s">
        <v>12</v>
      </c>
      <c r="L3" s="104" t="s">
        <v>13</v>
      </c>
      <c r="M3" s="105" t="s">
        <v>36</v>
      </c>
      <c r="N3" s="106" t="s">
        <v>9</v>
      </c>
      <c r="O3" s="102" t="s">
        <v>19</v>
      </c>
    </row>
    <row r="4" spans="1:17" s="27" customFormat="1" ht="15" customHeight="1">
      <c r="A4" s="127">
        <v>23337</v>
      </c>
      <c r="B4" s="121" t="s">
        <v>3</v>
      </c>
      <c r="C4" s="121" t="s">
        <v>153</v>
      </c>
      <c r="D4" s="121" t="s">
        <v>139</v>
      </c>
      <c r="E4" s="121"/>
      <c r="F4" s="124"/>
      <c r="G4" s="121" t="s">
        <v>154</v>
      </c>
      <c r="H4" s="138" t="s">
        <v>155</v>
      </c>
      <c r="I4" s="121"/>
      <c r="J4" s="122"/>
      <c r="K4" s="121" t="s">
        <v>371</v>
      </c>
      <c r="L4" s="127">
        <v>37888</v>
      </c>
      <c r="M4" s="126">
        <v>9706580</v>
      </c>
      <c r="N4" s="123">
        <v>45825</v>
      </c>
      <c r="O4" s="123">
        <v>45866</v>
      </c>
    </row>
    <row r="5" spans="1:17" ht="15" customHeight="1">
      <c r="A5" s="127">
        <v>53951</v>
      </c>
      <c r="B5" s="121" t="s">
        <v>621</v>
      </c>
      <c r="C5" s="121" t="s">
        <v>156</v>
      </c>
      <c r="D5" s="128" t="s">
        <v>106</v>
      </c>
      <c r="E5" s="121"/>
      <c r="F5" s="124"/>
      <c r="G5" s="121" t="s">
        <v>58</v>
      </c>
      <c r="H5" s="138"/>
      <c r="I5" s="121"/>
      <c r="J5" s="122"/>
      <c r="K5" s="121" t="s">
        <v>372</v>
      </c>
      <c r="L5" s="127">
        <v>58630</v>
      </c>
      <c r="M5" s="126">
        <v>9650169</v>
      </c>
      <c r="N5" s="123">
        <v>45836</v>
      </c>
      <c r="O5" s="123">
        <v>45866</v>
      </c>
      <c r="Q5" s="27"/>
    </row>
    <row r="6" spans="1:17" ht="15" customHeight="1">
      <c r="A6" s="127">
        <v>45228</v>
      </c>
      <c r="B6" s="121" t="s">
        <v>3</v>
      </c>
      <c r="C6" s="124" t="s">
        <v>336</v>
      </c>
      <c r="D6" s="124" t="s">
        <v>69</v>
      </c>
      <c r="E6" s="124" t="s">
        <v>70</v>
      </c>
      <c r="F6" s="124"/>
      <c r="G6" s="121" t="s">
        <v>85</v>
      </c>
      <c r="H6" s="138" t="s">
        <v>293</v>
      </c>
      <c r="I6" s="124"/>
      <c r="J6" s="124"/>
      <c r="K6" s="121" t="s">
        <v>623</v>
      </c>
      <c r="L6" s="127">
        <v>51068</v>
      </c>
      <c r="M6" s="125">
        <v>9700809</v>
      </c>
      <c r="N6" s="123">
        <v>45851.069699074076</v>
      </c>
      <c r="O6" s="123">
        <v>45866</v>
      </c>
      <c r="Q6" s="27"/>
    </row>
    <row r="7" spans="1:17" ht="15" customHeight="1">
      <c r="A7" s="127">
        <v>52681</v>
      </c>
      <c r="B7" s="121" t="s">
        <v>3</v>
      </c>
      <c r="C7" s="124" t="s">
        <v>352</v>
      </c>
      <c r="D7" s="124" t="s">
        <v>114</v>
      </c>
      <c r="E7" s="124" t="s">
        <v>294</v>
      </c>
      <c r="F7" s="124"/>
      <c r="G7" s="121" t="s">
        <v>77</v>
      </c>
      <c r="H7" s="138" t="s">
        <v>78</v>
      </c>
      <c r="I7" s="124"/>
      <c r="J7" s="124"/>
      <c r="K7" s="121" t="s">
        <v>454</v>
      </c>
      <c r="L7" s="127">
        <v>58020</v>
      </c>
      <c r="M7" s="125">
        <v>9490686</v>
      </c>
      <c r="N7" s="123">
        <v>45853.997499999998</v>
      </c>
      <c r="O7" s="123">
        <v>45866</v>
      </c>
      <c r="Q7" s="27"/>
    </row>
    <row r="8" spans="1:17" ht="15" customHeight="1">
      <c r="A8" s="127">
        <v>45000</v>
      </c>
      <c r="B8" s="121" t="s">
        <v>3</v>
      </c>
      <c r="C8" s="121" t="s">
        <v>176</v>
      </c>
      <c r="D8" s="121" t="s">
        <v>83</v>
      </c>
      <c r="E8" s="121" t="s">
        <v>126</v>
      </c>
      <c r="F8" s="124"/>
      <c r="G8" s="121" t="s">
        <v>170</v>
      </c>
      <c r="H8" s="138" t="s">
        <v>171</v>
      </c>
      <c r="I8" s="121"/>
      <c r="J8" s="122"/>
      <c r="K8" s="121" t="s">
        <v>177</v>
      </c>
      <c r="L8" s="127">
        <v>64702</v>
      </c>
      <c r="M8" s="126">
        <v>9960150</v>
      </c>
      <c r="N8" s="123">
        <v>45813</v>
      </c>
      <c r="O8" s="123">
        <v>45867</v>
      </c>
    </row>
    <row r="9" spans="1:17" ht="15" customHeight="1">
      <c r="A9" s="127">
        <v>33500</v>
      </c>
      <c r="B9" s="121" t="s">
        <v>3</v>
      </c>
      <c r="C9" s="121" t="s">
        <v>201</v>
      </c>
      <c r="D9" s="121" t="s">
        <v>83</v>
      </c>
      <c r="E9" s="121"/>
      <c r="F9" s="124"/>
      <c r="G9" s="121" t="s">
        <v>55</v>
      </c>
      <c r="H9" s="138" t="s">
        <v>56</v>
      </c>
      <c r="I9" s="121"/>
      <c r="J9" s="122"/>
      <c r="K9" s="121" t="s">
        <v>381</v>
      </c>
      <c r="L9" s="127">
        <v>38494</v>
      </c>
      <c r="M9" s="126">
        <v>9755672</v>
      </c>
      <c r="N9" s="123">
        <v>45823</v>
      </c>
      <c r="O9" s="123">
        <v>45867</v>
      </c>
    </row>
    <row r="10" spans="1:17" ht="15" customHeight="1">
      <c r="A10" s="127">
        <v>67000</v>
      </c>
      <c r="B10" s="121"/>
      <c r="C10" s="121" t="s">
        <v>212</v>
      </c>
      <c r="D10" s="121" t="s">
        <v>83</v>
      </c>
      <c r="E10" s="121" t="s">
        <v>213</v>
      </c>
      <c r="F10" s="124"/>
      <c r="G10" s="121" t="s">
        <v>5</v>
      </c>
      <c r="H10" s="138" t="s">
        <v>214</v>
      </c>
      <c r="I10" s="121"/>
      <c r="J10" s="122"/>
      <c r="K10" s="121" t="s">
        <v>624</v>
      </c>
      <c r="L10" s="127">
        <v>82300</v>
      </c>
      <c r="M10" s="126">
        <v>9933262</v>
      </c>
      <c r="N10" s="123">
        <v>45832</v>
      </c>
      <c r="O10" s="123">
        <v>45867</v>
      </c>
    </row>
    <row r="11" spans="1:17" s="21" customFormat="1" ht="15" customHeight="1">
      <c r="A11" s="127">
        <v>55000</v>
      </c>
      <c r="B11" s="121" t="s">
        <v>3</v>
      </c>
      <c r="C11" s="121" t="s">
        <v>219</v>
      </c>
      <c r="D11" s="121" t="s">
        <v>64</v>
      </c>
      <c r="E11" s="121" t="s">
        <v>220</v>
      </c>
      <c r="F11" s="124"/>
      <c r="G11" s="121" t="s">
        <v>134</v>
      </c>
      <c r="H11" s="138" t="s">
        <v>135</v>
      </c>
      <c r="I11" s="121"/>
      <c r="J11" s="122"/>
      <c r="K11" s="121" t="s">
        <v>92</v>
      </c>
      <c r="L11" s="127">
        <v>63736</v>
      </c>
      <c r="M11" s="126">
        <v>9951795</v>
      </c>
      <c r="N11" s="123">
        <v>45834</v>
      </c>
      <c r="O11" s="123">
        <v>45867</v>
      </c>
    </row>
    <row r="12" spans="1:17" ht="15" customHeight="1">
      <c r="A12" s="141">
        <v>38774</v>
      </c>
      <c r="B12" s="136" t="s">
        <v>3</v>
      </c>
      <c r="C12" s="136" t="s">
        <v>79</v>
      </c>
      <c r="D12" s="136" t="s">
        <v>69</v>
      </c>
      <c r="E12" s="136" t="s">
        <v>70</v>
      </c>
      <c r="F12" s="124"/>
      <c r="G12" s="136" t="s">
        <v>81</v>
      </c>
      <c r="H12" s="138" t="s">
        <v>82</v>
      </c>
      <c r="I12" s="124"/>
      <c r="J12" s="124"/>
      <c r="K12" s="121" t="s">
        <v>458</v>
      </c>
      <c r="L12" s="127">
        <v>40528</v>
      </c>
      <c r="M12" s="125">
        <v>1015741</v>
      </c>
      <c r="N12" s="123">
        <v>45839</v>
      </c>
      <c r="O12" s="123">
        <v>45867</v>
      </c>
    </row>
    <row r="13" spans="1:17" ht="15" customHeight="1">
      <c r="A13" s="127">
        <v>54439</v>
      </c>
      <c r="B13" s="121" t="s">
        <v>3</v>
      </c>
      <c r="C13" s="121" t="s">
        <v>242</v>
      </c>
      <c r="D13" s="128" t="s">
        <v>625</v>
      </c>
      <c r="E13" s="121"/>
      <c r="F13" s="124"/>
      <c r="G13" s="121" t="s">
        <v>119</v>
      </c>
      <c r="H13" s="138" t="s">
        <v>626</v>
      </c>
      <c r="I13" s="121"/>
      <c r="J13" s="122"/>
      <c r="K13" s="121" t="s">
        <v>403</v>
      </c>
      <c r="L13" s="127">
        <v>63500</v>
      </c>
      <c r="M13" s="126">
        <v>1044053</v>
      </c>
      <c r="N13" s="123">
        <v>45839</v>
      </c>
      <c r="O13" s="123">
        <v>45867</v>
      </c>
    </row>
    <row r="14" spans="1:17" ht="15" customHeight="1">
      <c r="A14" s="127">
        <v>15612</v>
      </c>
      <c r="B14" s="121" t="s">
        <v>89</v>
      </c>
      <c r="C14" s="121" t="s">
        <v>248</v>
      </c>
      <c r="D14" s="121" t="s">
        <v>69</v>
      </c>
      <c r="E14" s="121"/>
      <c r="F14" s="124"/>
      <c r="G14" s="121" t="s">
        <v>71</v>
      </c>
      <c r="H14" s="138" t="s">
        <v>72</v>
      </c>
      <c r="I14" s="121"/>
      <c r="J14" s="122"/>
      <c r="K14" s="121" t="s">
        <v>407</v>
      </c>
      <c r="L14" s="127">
        <v>37059</v>
      </c>
      <c r="M14" s="126">
        <v>9636395</v>
      </c>
      <c r="N14" s="123">
        <v>45840</v>
      </c>
      <c r="O14" s="123">
        <v>45867</v>
      </c>
    </row>
    <row r="15" spans="1:17">
      <c r="A15" s="127">
        <v>34000</v>
      </c>
      <c r="B15" s="121" t="s">
        <v>621</v>
      </c>
      <c r="C15" s="121" t="s">
        <v>258</v>
      </c>
      <c r="D15" s="121" t="s">
        <v>87</v>
      </c>
      <c r="E15" s="121"/>
      <c r="F15" s="124"/>
      <c r="G15" s="121" t="s">
        <v>61</v>
      </c>
      <c r="H15" s="138" t="s">
        <v>259</v>
      </c>
      <c r="I15" s="121"/>
      <c r="J15" s="122"/>
      <c r="K15" s="121" t="s">
        <v>414</v>
      </c>
      <c r="L15" s="127">
        <v>34376</v>
      </c>
      <c r="M15" s="126">
        <v>9442574</v>
      </c>
      <c r="N15" s="123">
        <v>45842</v>
      </c>
      <c r="O15" s="123">
        <v>45867</v>
      </c>
    </row>
    <row r="16" spans="1:17">
      <c r="A16" s="127">
        <v>68958</v>
      </c>
      <c r="B16" s="121" t="s">
        <v>89</v>
      </c>
      <c r="C16" s="121" t="s">
        <v>282</v>
      </c>
      <c r="D16" s="121" t="s">
        <v>123</v>
      </c>
      <c r="E16" s="121"/>
      <c r="F16" s="124"/>
      <c r="G16" s="121" t="s">
        <v>67</v>
      </c>
      <c r="H16" s="138" t="s">
        <v>68</v>
      </c>
      <c r="I16" s="121"/>
      <c r="J16" s="122"/>
      <c r="K16" s="121" t="s">
        <v>429</v>
      </c>
      <c r="L16" s="127">
        <v>82165</v>
      </c>
      <c r="M16" s="126">
        <v>9544059</v>
      </c>
      <c r="N16" s="123">
        <v>45848</v>
      </c>
      <c r="O16" s="123">
        <v>45867</v>
      </c>
    </row>
    <row r="17" spans="1:15">
      <c r="A17" s="127">
        <v>46000</v>
      </c>
      <c r="B17" s="124" t="s">
        <v>332</v>
      </c>
      <c r="C17" s="124" t="s">
        <v>334</v>
      </c>
      <c r="D17" s="124" t="s">
        <v>64</v>
      </c>
      <c r="E17" s="124"/>
      <c r="F17" s="124"/>
      <c r="G17" s="121" t="s">
        <v>140</v>
      </c>
      <c r="H17" s="138" t="s">
        <v>627</v>
      </c>
      <c r="I17" s="124"/>
      <c r="J17" s="124"/>
      <c r="K17" s="121" t="s">
        <v>436</v>
      </c>
      <c r="L17" s="127">
        <v>60935</v>
      </c>
      <c r="M17" s="125">
        <v>9715842</v>
      </c>
      <c r="N17" s="123">
        <v>45851</v>
      </c>
      <c r="O17" s="123">
        <v>45867</v>
      </c>
    </row>
    <row r="18" spans="1:15">
      <c r="A18" s="127">
        <v>9667</v>
      </c>
      <c r="B18" s="121" t="s">
        <v>89</v>
      </c>
      <c r="C18" s="121" t="s">
        <v>173</v>
      </c>
      <c r="D18" s="121" t="s">
        <v>69</v>
      </c>
      <c r="E18" s="121" t="s">
        <v>161</v>
      </c>
      <c r="F18" s="124"/>
      <c r="G18" s="121" t="s">
        <v>67</v>
      </c>
      <c r="H18" s="138" t="s">
        <v>174</v>
      </c>
      <c r="I18" s="121"/>
      <c r="J18" s="122"/>
      <c r="K18" s="121" t="s">
        <v>175</v>
      </c>
      <c r="L18" s="127">
        <v>61236</v>
      </c>
      <c r="M18" s="126">
        <v>9713947</v>
      </c>
      <c r="N18" s="123">
        <v>45812</v>
      </c>
      <c r="O18" s="123">
        <v>45868</v>
      </c>
    </row>
    <row r="19" spans="1:15">
      <c r="A19" s="127">
        <v>33000</v>
      </c>
      <c r="B19" s="124" t="s">
        <v>3</v>
      </c>
      <c r="C19" s="124" t="s">
        <v>307</v>
      </c>
      <c r="D19" s="124" t="s">
        <v>87</v>
      </c>
      <c r="E19" s="124"/>
      <c r="F19" s="124"/>
      <c r="G19" s="121" t="s">
        <v>140</v>
      </c>
      <c r="H19" s="138" t="s">
        <v>141</v>
      </c>
      <c r="I19" s="124"/>
      <c r="J19" s="124"/>
      <c r="K19" s="121" t="s">
        <v>448</v>
      </c>
      <c r="L19" s="127">
        <v>36754</v>
      </c>
      <c r="M19" s="125">
        <v>9766176</v>
      </c>
      <c r="N19" s="123">
        <v>45852</v>
      </c>
      <c r="O19" s="123">
        <v>45868</v>
      </c>
    </row>
    <row r="20" spans="1:15">
      <c r="A20" s="127">
        <v>4701</v>
      </c>
      <c r="B20" s="121" t="s">
        <v>89</v>
      </c>
      <c r="C20" s="124" t="s">
        <v>360</v>
      </c>
      <c r="D20" s="124" t="s">
        <v>122</v>
      </c>
      <c r="E20" s="124" t="s">
        <v>320</v>
      </c>
      <c r="F20" s="124"/>
      <c r="G20" s="121" t="s">
        <v>321</v>
      </c>
      <c r="H20" s="138" t="s">
        <v>322</v>
      </c>
      <c r="I20" s="124"/>
      <c r="J20" s="124"/>
      <c r="K20" s="121" t="s">
        <v>628</v>
      </c>
      <c r="L20" s="127">
        <v>7720</v>
      </c>
      <c r="M20" s="125">
        <v>9580273</v>
      </c>
      <c r="N20" s="123">
        <v>45855.365624999999</v>
      </c>
      <c r="O20" s="123">
        <v>45868</v>
      </c>
    </row>
    <row r="21" spans="1:15">
      <c r="A21" s="141">
        <v>32000</v>
      </c>
      <c r="B21" s="136" t="s">
        <v>89</v>
      </c>
      <c r="C21" s="136" t="s">
        <v>629</v>
      </c>
      <c r="D21" s="136" t="s">
        <v>106</v>
      </c>
      <c r="E21" s="136" t="s">
        <v>309</v>
      </c>
      <c r="F21" s="124"/>
      <c r="G21" s="136" t="s">
        <v>140</v>
      </c>
      <c r="H21" s="137" t="s">
        <v>317</v>
      </c>
      <c r="I21" s="124"/>
      <c r="J21" s="124"/>
      <c r="K21" s="121" t="s">
        <v>630</v>
      </c>
      <c r="L21" s="127">
        <v>34370</v>
      </c>
      <c r="M21" s="125">
        <v>9749996</v>
      </c>
      <c r="N21" s="123">
        <v>45858</v>
      </c>
      <c r="O21" s="123">
        <v>45868</v>
      </c>
    </row>
    <row r="22" spans="1:15">
      <c r="A22" s="141">
        <v>11700</v>
      </c>
      <c r="B22" s="136" t="s">
        <v>3</v>
      </c>
      <c r="C22" s="136" t="s">
        <v>631</v>
      </c>
      <c r="D22" s="136" t="s">
        <v>106</v>
      </c>
      <c r="E22" s="136" t="s">
        <v>296</v>
      </c>
      <c r="F22" s="124"/>
      <c r="G22" s="136" t="s">
        <v>321</v>
      </c>
      <c r="H22" s="137" t="s">
        <v>322</v>
      </c>
      <c r="I22" s="124"/>
      <c r="J22" s="124"/>
      <c r="K22" s="121" t="s">
        <v>632</v>
      </c>
      <c r="L22" s="127">
        <v>16181</v>
      </c>
      <c r="M22" s="125">
        <v>9726841</v>
      </c>
      <c r="N22" s="123">
        <v>45861</v>
      </c>
      <c r="O22" s="123">
        <v>45868</v>
      </c>
    </row>
    <row r="23" spans="1:15">
      <c r="A23" s="127">
        <v>70000</v>
      </c>
      <c r="B23" s="121" t="s">
        <v>3</v>
      </c>
      <c r="C23" s="121" t="s">
        <v>189</v>
      </c>
      <c r="D23" s="121" t="s">
        <v>83</v>
      </c>
      <c r="E23" s="121"/>
      <c r="F23" s="124"/>
      <c r="G23" s="121" t="s">
        <v>154</v>
      </c>
      <c r="H23" s="138" t="s">
        <v>190</v>
      </c>
      <c r="I23" s="121"/>
      <c r="J23" s="122"/>
      <c r="K23" s="121" t="s">
        <v>379</v>
      </c>
      <c r="L23" s="127">
        <v>75884</v>
      </c>
      <c r="M23" s="126">
        <v>9311177</v>
      </c>
      <c r="N23" s="123">
        <v>45819</v>
      </c>
      <c r="O23" s="123">
        <v>45869</v>
      </c>
    </row>
    <row r="24" spans="1:15">
      <c r="A24" s="127">
        <v>55000</v>
      </c>
      <c r="B24" s="121"/>
      <c r="C24" s="121" t="s">
        <v>203</v>
      </c>
      <c r="D24" s="121" t="s">
        <v>83</v>
      </c>
      <c r="E24" s="121" t="s">
        <v>128</v>
      </c>
      <c r="F24" s="124"/>
      <c r="G24" s="121" t="s">
        <v>7</v>
      </c>
      <c r="H24" s="138" t="s">
        <v>204</v>
      </c>
      <c r="I24" s="121"/>
      <c r="J24" s="122"/>
      <c r="K24" s="121" t="s">
        <v>383</v>
      </c>
      <c r="L24" s="127">
        <v>82293</v>
      </c>
      <c r="M24" s="126">
        <v>9652583</v>
      </c>
      <c r="N24" s="123">
        <v>45827</v>
      </c>
      <c r="O24" s="123">
        <v>45869</v>
      </c>
    </row>
    <row r="25" spans="1:15">
      <c r="A25" s="127">
        <v>34690</v>
      </c>
      <c r="B25" s="121" t="s">
        <v>621</v>
      </c>
      <c r="C25" s="121" t="s">
        <v>241</v>
      </c>
      <c r="D25" s="121" t="s">
        <v>69</v>
      </c>
      <c r="E25" s="121"/>
      <c r="F25" s="124"/>
      <c r="G25" s="121" t="s">
        <v>58</v>
      </c>
      <c r="H25" s="138" t="s">
        <v>145</v>
      </c>
      <c r="I25" s="121"/>
      <c r="J25" s="122"/>
      <c r="K25" s="121" t="s">
        <v>402</v>
      </c>
      <c r="L25" s="127">
        <v>37292</v>
      </c>
      <c r="M25" s="126">
        <v>9912361</v>
      </c>
      <c r="N25" s="123">
        <v>45839</v>
      </c>
      <c r="O25" s="123">
        <v>45869</v>
      </c>
    </row>
    <row r="26" spans="1:15">
      <c r="A26" s="127">
        <v>65776</v>
      </c>
      <c r="B26" s="121" t="s">
        <v>89</v>
      </c>
      <c r="C26" s="121" t="s">
        <v>272</v>
      </c>
      <c r="D26" s="121" t="s">
        <v>65</v>
      </c>
      <c r="E26" s="121"/>
      <c r="F26" s="124"/>
      <c r="G26" s="121" t="s">
        <v>119</v>
      </c>
      <c r="H26" s="138" t="s">
        <v>626</v>
      </c>
      <c r="I26" s="121"/>
      <c r="J26" s="122"/>
      <c r="K26" s="121" t="s">
        <v>424</v>
      </c>
      <c r="L26" s="127">
        <v>81391</v>
      </c>
      <c r="M26" s="126">
        <v>9627057</v>
      </c>
      <c r="N26" s="123">
        <v>45845</v>
      </c>
      <c r="O26" s="123">
        <v>45869</v>
      </c>
    </row>
    <row r="27" spans="1:15">
      <c r="A27" s="127">
        <v>31500</v>
      </c>
      <c r="B27" s="121" t="s">
        <v>3</v>
      </c>
      <c r="C27" s="121" t="s">
        <v>279</v>
      </c>
      <c r="D27" s="128" t="s">
        <v>106</v>
      </c>
      <c r="E27" s="121"/>
      <c r="F27" s="124"/>
      <c r="G27" s="121" t="s">
        <v>88</v>
      </c>
      <c r="H27" s="138" t="s">
        <v>280</v>
      </c>
      <c r="I27" s="121"/>
      <c r="J27" s="122"/>
      <c r="K27" s="121" t="s">
        <v>427</v>
      </c>
      <c r="L27" s="127">
        <v>33945</v>
      </c>
      <c r="M27" s="126">
        <v>9464039</v>
      </c>
      <c r="N27" s="123">
        <v>45847</v>
      </c>
      <c r="O27" s="123">
        <v>45869</v>
      </c>
    </row>
    <row r="28" spans="1:15">
      <c r="A28" s="127">
        <v>67099</v>
      </c>
      <c r="B28" s="121" t="s">
        <v>89</v>
      </c>
      <c r="C28" s="121" t="s">
        <v>278</v>
      </c>
      <c r="D28" s="121" t="s">
        <v>139</v>
      </c>
      <c r="E28" s="121"/>
      <c r="F28" s="124"/>
      <c r="G28" s="121" t="s">
        <v>119</v>
      </c>
      <c r="H28" s="120" t="s">
        <v>120</v>
      </c>
      <c r="I28" s="121"/>
      <c r="J28" s="122"/>
      <c r="K28" s="121" t="s">
        <v>633</v>
      </c>
      <c r="L28" s="127">
        <v>81547</v>
      </c>
      <c r="M28" s="126">
        <v>9726528</v>
      </c>
      <c r="N28" s="123">
        <v>45847</v>
      </c>
      <c r="O28" s="123">
        <v>45869</v>
      </c>
    </row>
    <row r="29" spans="1:15">
      <c r="A29" s="127">
        <v>6421</v>
      </c>
      <c r="B29" s="121" t="s">
        <v>3</v>
      </c>
      <c r="C29" s="124" t="s">
        <v>356</v>
      </c>
      <c r="D29" s="124" t="s">
        <v>106</v>
      </c>
      <c r="E29" s="124" t="s">
        <v>298</v>
      </c>
      <c r="F29" s="124"/>
      <c r="G29" s="121" t="s">
        <v>107</v>
      </c>
      <c r="H29" s="138" t="s">
        <v>133</v>
      </c>
      <c r="I29" s="124"/>
      <c r="J29" s="124"/>
      <c r="K29" s="121" t="s">
        <v>461</v>
      </c>
      <c r="L29" s="127">
        <v>34398</v>
      </c>
      <c r="M29" s="125">
        <v>9459113</v>
      </c>
      <c r="N29" s="123">
        <v>45854.428738425922</v>
      </c>
      <c r="O29" s="123">
        <v>45869</v>
      </c>
    </row>
    <row r="30" spans="1:15">
      <c r="A30" s="141">
        <v>28350</v>
      </c>
      <c r="B30" s="136" t="s">
        <v>89</v>
      </c>
      <c r="C30" s="136" t="s">
        <v>634</v>
      </c>
      <c r="D30" s="136" t="s">
        <v>69</v>
      </c>
      <c r="E30" s="136" t="s">
        <v>70</v>
      </c>
      <c r="F30" s="124"/>
      <c r="G30" s="136" t="s">
        <v>115</v>
      </c>
      <c r="H30" s="137" t="s">
        <v>295</v>
      </c>
      <c r="I30" s="124"/>
      <c r="J30" s="124"/>
      <c r="K30" s="121" t="s">
        <v>635</v>
      </c>
      <c r="L30" s="127">
        <v>30900</v>
      </c>
      <c r="M30" s="125">
        <v>9647887</v>
      </c>
      <c r="N30" s="123">
        <v>45857</v>
      </c>
      <c r="O30" s="123">
        <v>45869</v>
      </c>
    </row>
    <row r="31" spans="1:15" ht="15" customHeight="1">
      <c r="A31" s="127">
        <v>49582</v>
      </c>
      <c r="B31" s="121" t="s">
        <v>89</v>
      </c>
      <c r="C31" s="121" t="s">
        <v>181</v>
      </c>
      <c r="D31" s="121" t="s">
        <v>69</v>
      </c>
      <c r="E31" s="121" t="s">
        <v>162</v>
      </c>
      <c r="F31" s="124"/>
      <c r="G31" s="121" t="s">
        <v>67</v>
      </c>
      <c r="H31" s="138" t="s">
        <v>124</v>
      </c>
      <c r="I31" s="121"/>
      <c r="J31" s="122"/>
      <c r="K31" s="121" t="s">
        <v>182</v>
      </c>
      <c r="L31" s="127">
        <v>63638</v>
      </c>
      <c r="M31" s="126">
        <v>9877391</v>
      </c>
      <c r="N31" s="123">
        <v>45816</v>
      </c>
      <c r="O31" s="123">
        <v>45870</v>
      </c>
    </row>
    <row r="32" spans="1:15">
      <c r="A32" s="127">
        <v>70000</v>
      </c>
      <c r="B32" s="121" t="s">
        <v>3</v>
      </c>
      <c r="C32" s="121" t="s">
        <v>215</v>
      </c>
      <c r="D32" s="121" t="s">
        <v>83</v>
      </c>
      <c r="E32" s="121"/>
      <c r="F32" s="124"/>
      <c r="G32" s="121" t="s">
        <v>636</v>
      </c>
      <c r="H32" s="138" t="s">
        <v>637</v>
      </c>
      <c r="I32" s="121"/>
      <c r="J32" s="122"/>
      <c r="K32" s="121" t="s">
        <v>389</v>
      </c>
      <c r="L32" s="127">
        <v>81305</v>
      </c>
      <c r="M32" s="126">
        <v>9595852</v>
      </c>
      <c r="N32" s="123">
        <v>45832</v>
      </c>
      <c r="O32" s="123">
        <v>45870</v>
      </c>
    </row>
    <row r="33" spans="1:15">
      <c r="A33" s="127">
        <v>11937</v>
      </c>
      <c r="B33" s="121" t="s">
        <v>3</v>
      </c>
      <c r="C33" s="121" t="s">
        <v>284</v>
      </c>
      <c r="D33" s="121" t="s">
        <v>111</v>
      </c>
      <c r="E33" s="121"/>
      <c r="F33" s="124"/>
      <c r="G33" s="121" t="s">
        <v>33</v>
      </c>
      <c r="H33" s="138" t="s">
        <v>285</v>
      </c>
      <c r="I33" s="121"/>
      <c r="J33" s="122"/>
      <c r="K33" s="121" t="s">
        <v>376</v>
      </c>
      <c r="L33" s="127">
        <v>34564</v>
      </c>
      <c r="M33" s="126">
        <v>9671101</v>
      </c>
      <c r="N33" s="123">
        <v>45848</v>
      </c>
      <c r="O33" s="123">
        <v>45870</v>
      </c>
    </row>
    <row r="34" spans="1:15">
      <c r="A34" s="127">
        <v>32000</v>
      </c>
      <c r="B34" s="124" t="s">
        <v>332</v>
      </c>
      <c r="C34" s="124" t="s">
        <v>353</v>
      </c>
      <c r="D34" s="124" t="s">
        <v>83</v>
      </c>
      <c r="E34" s="124"/>
      <c r="F34" s="124"/>
      <c r="G34" s="138" t="s">
        <v>140</v>
      </c>
      <c r="H34" s="130" t="s">
        <v>627</v>
      </c>
      <c r="I34" s="124"/>
      <c r="J34" s="124"/>
      <c r="K34" s="121" t="s">
        <v>456</v>
      </c>
      <c r="L34" s="127">
        <v>37657</v>
      </c>
      <c r="M34" s="125">
        <v>9768942</v>
      </c>
      <c r="N34" s="123">
        <v>45854</v>
      </c>
      <c r="O34" s="123">
        <v>45870</v>
      </c>
    </row>
    <row r="35" spans="1:15">
      <c r="A35" s="127">
        <v>50000</v>
      </c>
      <c r="B35" s="121" t="s">
        <v>3</v>
      </c>
      <c r="C35" s="121" t="s">
        <v>197</v>
      </c>
      <c r="D35" s="121" t="s">
        <v>83</v>
      </c>
      <c r="E35" s="121" t="s">
        <v>128</v>
      </c>
      <c r="F35" s="124"/>
      <c r="G35" s="121" t="s">
        <v>476</v>
      </c>
      <c r="H35" s="138" t="s">
        <v>198</v>
      </c>
      <c r="I35" s="121"/>
      <c r="J35" s="122"/>
      <c r="K35" s="121" t="s">
        <v>380</v>
      </c>
      <c r="L35" s="127">
        <v>61298</v>
      </c>
      <c r="M35" s="126">
        <v>9748461</v>
      </c>
      <c r="N35" s="123">
        <v>45823</v>
      </c>
      <c r="O35" s="123">
        <v>45871</v>
      </c>
    </row>
    <row r="36" spans="1:15">
      <c r="A36" s="127">
        <v>60400</v>
      </c>
      <c r="B36" s="121" t="s">
        <v>89</v>
      </c>
      <c r="C36" s="121" t="s">
        <v>247</v>
      </c>
      <c r="D36" s="121" t="s">
        <v>534</v>
      </c>
      <c r="E36" s="121"/>
      <c r="F36" s="124"/>
      <c r="G36" s="121" t="s">
        <v>67</v>
      </c>
      <c r="H36" s="138" t="s">
        <v>129</v>
      </c>
      <c r="I36" s="121"/>
      <c r="J36" s="122"/>
      <c r="K36" s="121" t="s">
        <v>406</v>
      </c>
      <c r="L36" s="127">
        <v>76629</v>
      </c>
      <c r="M36" s="126">
        <v>9316684</v>
      </c>
      <c r="N36" s="123">
        <v>45839</v>
      </c>
      <c r="O36" s="123">
        <v>45871</v>
      </c>
    </row>
    <row r="37" spans="1:15">
      <c r="A37" s="127">
        <v>22050</v>
      </c>
      <c r="B37" s="121" t="s">
        <v>89</v>
      </c>
      <c r="C37" s="124" t="s">
        <v>350</v>
      </c>
      <c r="D37" s="124" t="s">
        <v>130</v>
      </c>
      <c r="E37" s="124" t="s">
        <v>297</v>
      </c>
      <c r="F37" s="124"/>
      <c r="G37" s="121" t="s">
        <v>107</v>
      </c>
      <c r="H37" s="138" t="s">
        <v>133</v>
      </c>
      <c r="I37" s="124"/>
      <c r="J37" s="124"/>
      <c r="K37" s="121" t="s">
        <v>452</v>
      </c>
      <c r="L37" s="127">
        <v>32701</v>
      </c>
      <c r="M37" s="125">
        <v>9528005</v>
      </c>
      <c r="N37" s="123">
        <v>45853.835740740738</v>
      </c>
      <c r="O37" s="123">
        <v>45871</v>
      </c>
    </row>
    <row r="38" spans="1:15">
      <c r="A38" s="127">
        <v>30000</v>
      </c>
      <c r="B38" s="121" t="s">
        <v>3</v>
      </c>
      <c r="C38" s="121" t="s">
        <v>318</v>
      </c>
      <c r="D38" s="121" t="s">
        <v>62</v>
      </c>
      <c r="E38" s="121"/>
      <c r="F38" s="124"/>
      <c r="G38" s="121" t="s">
        <v>115</v>
      </c>
      <c r="H38" s="138" t="s">
        <v>116</v>
      </c>
      <c r="I38" s="121"/>
      <c r="J38" s="122"/>
      <c r="K38" s="121" t="s">
        <v>442</v>
      </c>
      <c r="L38" s="127">
        <v>34492</v>
      </c>
      <c r="M38" s="126">
        <v>9838474</v>
      </c>
      <c r="N38" s="123">
        <v>45855</v>
      </c>
      <c r="O38" s="123">
        <v>45871</v>
      </c>
    </row>
    <row r="39" spans="1:15">
      <c r="A39" s="141">
        <v>39867</v>
      </c>
      <c r="B39" s="136" t="s">
        <v>89</v>
      </c>
      <c r="C39" s="136" t="s">
        <v>638</v>
      </c>
      <c r="D39" s="136" t="s">
        <v>106</v>
      </c>
      <c r="E39" s="136" t="s">
        <v>311</v>
      </c>
      <c r="F39" s="124"/>
      <c r="G39" s="136" t="s">
        <v>300</v>
      </c>
      <c r="H39" s="137" t="s">
        <v>639</v>
      </c>
      <c r="I39" s="124"/>
      <c r="J39" s="124"/>
      <c r="K39" s="121" t="s">
        <v>640</v>
      </c>
      <c r="L39" s="127">
        <v>58622</v>
      </c>
      <c r="M39" s="125">
        <v>9730232</v>
      </c>
      <c r="N39" s="123">
        <v>45859</v>
      </c>
      <c r="O39" s="123">
        <v>45871</v>
      </c>
    </row>
    <row r="40" spans="1:15" ht="15" customHeight="1">
      <c r="A40" s="141">
        <v>9520</v>
      </c>
      <c r="B40" s="136" t="s">
        <v>89</v>
      </c>
      <c r="C40" s="136" t="s">
        <v>641</v>
      </c>
      <c r="D40" s="136" t="s">
        <v>106</v>
      </c>
      <c r="E40" s="136" t="s">
        <v>298</v>
      </c>
      <c r="F40" s="124"/>
      <c r="G40" s="136" t="s">
        <v>140</v>
      </c>
      <c r="H40" s="137" t="s">
        <v>523</v>
      </c>
      <c r="I40" s="124"/>
      <c r="J40" s="124"/>
      <c r="K40" s="121" t="s">
        <v>642</v>
      </c>
      <c r="L40" s="127">
        <v>33301</v>
      </c>
      <c r="M40" s="125">
        <v>9426879</v>
      </c>
      <c r="N40" s="123">
        <v>45863</v>
      </c>
      <c r="O40" s="123">
        <v>45871</v>
      </c>
    </row>
    <row r="41" spans="1:15" ht="15" customHeight="1">
      <c r="A41" s="127">
        <v>68000</v>
      </c>
      <c r="B41" s="121"/>
      <c r="C41" s="121" t="s">
        <v>193</v>
      </c>
      <c r="D41" s="121" t="s">
        <v>83</v>
      </c>
      <c r="E41" s="121" t="s">
        <v>46</v>
      </c>
      <c r="F41" s="124"/>
      <c r="G41" s="121" t="s">
        <v>333</v>
      </c>
      <c r="H41" s="138" t="s">
        <v>194</v>
      </c>
      <c r="I41" s="121"/>
      <c r="J41" s="122"/>
      <c r="K41" s="121" t="s">
        <v>195</v>
      </c>
      <c r="L41" s="127">
        <v>81542</v>
      </c>
      <c r="M41" s="126">
        <v>9595735</v>
      </c>
      <c r="N41" s="123">
        <v>45821</v>
      </c>
      <c r="O41" s="123">
        <v>45872</v>
      </c>
    </row>
    <row r="42" spans="1:15">
      <c r="A42" s="127">
        <v>30236</v>
      </c>
      <c r="B42" s="121" t="s">
        <v>89</v>
      </c>
      <c r="C42" s="121" t="s">
        <v>208</v>
      </c>
      <c r="D42" s="121" t="s">
        <v>69</v>
      </c>
      <c r="E42" s="121" t="s">
        <v>46</v>
      </c>
      <c r="F42" s="124"/>
      <c r="G42" s="121" t="s">
        <v>191</v>
      </c>
      <c r="H42" s="138" t="s">
        <v>209</v>
      </c>
      <c r="I42" s="121"/>
      <c r="J42" s="122"/>
      <c r="K42" s="121" t="s">
        <v>163</v>
      </c>
      <c r="L42" s="127">
        <v>55404</v>
      </c>
      <c r="M42" s="126">
        <v>9705421</v>
      </c>
      <c r="N42" s="123">
        <v>45830</v>
      </c>
      <c r="O42" s="123">
        <v>45872</v>
      </c>
    </row>
    <row r="43" spans="1:15">
      <c r="A43" s="127">
        <v>41800</v>
      </c>
      <c r="B43" s="121"/>
      <c r="C43" s="121" t="s">
        <v>264</v>
      </c>
      <c r="D43" s="128" t="s">
        <v>106</v>
      </c>
      <c r="E43" s="121"/>
      <c r="F43" s="124"/>
      <c r="G43" s="121" t="s">
        <v>140</v>
      </c>
      <c r="H43" s="138" t="s">
        <v>141</v>
      </c>
      <c r="I43" s="121"/>
      <c r="J43" s="122"/>
      <c r="K43" s="121" t="s">
        <v>418</v>
      </c>
      <c r="L43" s="127">
        <v>56543</v>
      </c>
      <c r="M43" s="126">
        <v>9555149</v>
      </c>
      <c r="N43" s="123">
        <v>45843</v>
      </c>
      <c r="O43" s="123">
        <v>45872</v>
      </c>
    </row>
    <row r="44" spans="1:15">
      <c r="A44" s="108"/>
      <c r="B44" s="108"/>
      <c r="C44" s="118"/>
      <c r="D44" s="118"/>
      <c r="E44" s="118"/>
      <c r="F44" s="118"/>
      <c r="G44" s="118"/>
      <c r="H44" s="118"/>
      <c r="I44" s="118"/>
      <c r="J44" s="118"/>
      <c r="K44" s="118"/>
      <c r="L44" s="108"/>
      <c r="M44" s="109"/>
      <c r="N44" s="119"/>
      <c r="O44" s="119"/>
    </row>
    <row r="45" spans="1:15" ht="19.5">
      <c r="A45" s="159" t="s">
        <v>25</v>
      </c>
      <c r="B45" s="159"/>
      <c r="C45" s="160">
        <f>SUM(Таблица2[Volume, tons])</f>
        <v>1598776</v>
      </c>
      <c r="D45" s="160"/>
      <c r="E45"/>
      <c r="F45" s="47"/>
      <c r="K45" s="82"/>
      <c r="L45" s="87"/>
      <c r="N45" s="27"/>
      <c r="O45" s="82"/>
    </row>
    <row r="46" spans="1:15" ht="18">
      <c r="A46" s="159" t="s">
        <v>14</v>
      </c>
      <c r="B46" s="159"/>
      <c r="C46" s="161" t="s">
        <v>643</v>
      </c>
      <c r="D46" s="161"/>
      <c r="E46" s="7"/>
      <c r="F46" s="48"/>
      <c r="G46" s="31"/>
      <c r="K46" s="82"/>
      <c r="L46" s="87"/>
      <c r="N46" s="27"/>
      <c r="O46" s="82"/>
    </row>
    <row r="47" spans="1:15">
      <c r="B47"/>
      <c r="C47" s="6"/>
      <c r="D47"/>
      <c r="E47"/>
      <c r="F47" s="51"/>
      <c r="G47" s="33"/>
      <c r="K47" s="82"/>
      <c r="L47" s="87"/>
      <c r="N47" s="27"/>
      <c r="O47" s="82"/>
    </row>
    <row r="48" spans="1:15">
      <c r="A48" s="156"/>
      <c r="B48" s="157"/>
      <c r="C48" s="9" t="s">
        <v>477</v>
      </c>
      <c r="D48" s="9" t="s">
        <v>52</v>
      </c>
      <c r="E48" s="10" t="s">
        <v>16</v>
      </c>
      <c r="K48"/>
      <c r="L48" s="77"/>
    </row>
    <row r="49" spans="1:14">
      <c r="A49" s="158" t="s">
        <v>15</v>
      </c>
      <c r="B49" s="158"/>
      <c r="C49" s="10">
        <v>40</v>
      </c>
      <c r="D49" s="10">
        <v>56</v>
      </c>
      <c r="E49" s="11" t="s">
        <v>644</v>
      </c>
      <c r="G49" s="80"/>
      <c r="K49"/>
      <c r="L49" s="77"/>
    </row>
    <row r="50" spans="1:14">
      <c r="A50" s="153" t="s">
        <v>22</v>
      </c>
      <c r="B50" s="153"/>
      <c r="C50" s="46">
        <v>1</v>
      </c>
      <c r="D50" s="46">
        <v>1</v>
      </c>
      <c r="E50" s="12" t="s">
        <v>48</v>
      </c>
      <c r="G50" s="31"/>
      <c r="K50"/>
      <c r="L50" s="77"/>
    </row>
    <row r="51" spans="1:14">
      <c r="A51" s="152" t="s">
        <v>21</v>
      </c>
      <c r="B51" s="152"/>
      <c r="C51" s="46">
        <v>17</v>
      </c>
      <c r="D51" s="46">
        <v>20</v>
      </c>
      <c r="E51" s="12" t="s">
        <v>47</v>
      </c>
      <c r="K51"/>
      <c r="L51" s="77"/>
    </row>
    <row r="52" spans="1:14">
      <c r="A52" s="153" t="s">
        <v>23</v>
      </c>
      <c r="B52" s="153"/>
      <c r="C52" s="46">
        <v>13</v>
      </c>
      <c r="D52" s="46">
        <v>22</v>
      </c>
      <c r="E52" s="12" t="s">
        <v>105</v>
      </c>
      <c r="K52"/>
      <c r="L52" s="77"/>
      <c r="M52" s="142"/>
      <c r="N52"/>
    </row>
    <row r="53" spans="1:14">
      <c r="A53" s="153" t="s">
        <v>24</v>
      </c>
      <c r="B53" s="153"/>
      <c r="C53" s="46">
        <v>9</v>
      </c>
      <c r="D53" s="46">
        <v>13</v>
      </c>
      <c r="E53" s="12" t="s">
        <v>152</v>
      </c>
      <c r="K53"/>
      <c r="L53" s="77"/>
      <c r="M53" s="142"/>
      <c r="N53"/>
    </row>
    <row r="54" spans="1:14">
      <c r="D54" s="2"/>
      <c r="M54" s="142"/>
      <c r="N54"/>
    </row>
    <row r="55" spans="1:14">
      <c r="K55" s="100"/>
    </row>
    <row r="56" spans="1:14">
      <c r="K56" s="86"/>
      <c r="L56" s="77"/>
      <c r="M56" s="142"/>
      <c r="N56"/>
    </row>
    <row r="57" spans="1:14">
      <c r="C57" s="2" t="s">
        <v>28</v>
      </c>
      <c r="D57" s="2" t="s">
        <v>35</v>
      </c>
      <c r="E57" s="2" t="s">
        <v>29</v>
      </c>
      <c r="F57" s="13"/>
      <c r="K57" s="86"/>
      <c r="L57" s="77"/>
      <c r="M57" s="142"/>
      <c r="N57"/>
    </row>
    <row r="58" spans="1:14">
      <c r="A58" s="87"/>
      <c r="B58"/>
      <c r="C58" s="2">
        <v>14</v>
      </c>
      <c r="D58" s="135">
        <v>1948000</v>
      </c>
      <c r="E58" s="135">
        <v>42</v>
      </c>
      <c r="F58" s="13"/>
      <c r="G58"/>
      <c r="K58"/>
      <c r="L58" s="77"/>
      <c r="M58" s="142"/>
      <c r="N58"/>
    </row>
    <row r="59" spans="1:14">
      <c r="C59" s="2">
        <v>15</v>
      </c>
      <c r="D59" s="135">
        <v>2986690</v>
      </c>
      <c r="E59" s="135">
        <v>50</v>
      </c>
      <c r="F59" s="13"/>
      <c r="G59"/>
      <c r="K59"/>
      <c r="L59" s="77"/>
      <c r="M59" s="142"/>
      <c r="N59"/>
    </row>
    <row r="60" spans="1:14">
      <c r="C60" s="2">
        <v>16</v>
      </c>
      <c r="D60" s="135">
        <v>2269468</v>
      </c>
      <c r="E60" s="135">
        <v>51</v>
      </c>
      <c r="G60"/>
      <c r="K60"/>
      <c r="L60" s="77"/>
      <c r="M60" s="142"/>
      <c r="N60"/>
    </row>
    <row r="61" spans="1:14">
      <c r="C61" s="2">
        <v>17</v>
      </c>
      <c r="D61">
        <v>2622629</v>
      </c>
      <c r="E61">
        <v>57</v>
      </c>
      <c r="G61"/>
      <c r="K61"/>
      <c r="L61" s="77"/>
      <c r="M61" s="142"/>
      <c r="N61"/>
    </row>
    <row r="62" spans="1:14">
      <c r="C62" s="2">
        <v>18</v>
      </c>
      <c r="D62">
        <v>2759630</v>
      </c>
      <c r="E62">
        <v>58</v>
      </c>
      <c r="M62" s="142"/>
      <c r="N62"/>
    </row>
    <row r="63" spans="1:14">
      <c r="C63" s="2">
        <v>19</v>
      </c>
      <c r="D63">
        <v>3093516</v>
      </c>
      <c r="E63">
        <v>69</v>
      </c>
      <c r="M63" s="142"/>
      <c r="N63"/>
    </row>
    <row r="64" spans="1:14">
      <c r="C64" s="2">
        <v>20</v>
      </c>
      <c r="D64">
        <v>2905302</v>
      </c>
      <c r="E64">
        <v>65</v>
      </c>
      <c r="M64" s="142"/>
      <c r="N64"/>
    </row>
    <row r="65" spans="1:14">
      <c r="C65" s="2">
        <v>21</v>
      </c>
      <c r="D65">
        <v>3223208</v>
      </c>
      <c r="E65">
        <v>72</v>
      </c>
      <c r="M65" s="142"/>
      <c r="N65"/>
    </row>
    <row r="66" spans="1:14">
      <c r="C66" s="2">
        <v>22</v>
      </c>
      <c r="D66">
        <v>4502337</v>
      </c>
      <c r="E66">
        <v>113</v>
      </c>
      <c r="M66" s="142"/>
      <c r="N66"/>
    </row>
    <row r="67" spans="1:14">
      <c r="C67" s="2">
        <v>23</v>
      </c>
      <c r="D67">
        <v>2056039</v>
      </c>
      <c r="E67">
        <v>49</v>
      </c>
      <c r="M67" s="142"/>
      <c r="N67"/>
    </row>
    <row r="68" spans="1:14">
      <c r="C68" s="2">
        <v>24</v>
      </c>
      <c r="D68">
        <v>1751611</v>
      </c>
      <c r="E68">
        <v>45</v>
      </c>
    </row>
    <row r="69" spans="1:14">
      <c r="C69" s="2">
        <v>25</v>
      </c>
      <c r="D69">
        <v>1034884</v>
      </c>
      <c r="E69">
        <v>36</v>
      </c>
    </row>
    <row r="70" spans="1:14">
      <c r="C70" s="2">
        <v>26</v>
      </c>
      <c r="D70">
        <v>1261856</v>
      </c>
      <c r="E70">
        <v>40</v>
      </c>
      <c r="G70"/>
      <c r="K70"/>
      <c r="L70" s="77"/>
      <c r="M70" s="142"/>
      <c r="N70"/>
    </row>
    <row r="71" spans="1:14">
      <c r="A71" s="88"/>
      <c r="C71" s="2">
        <v>27</v>
      </c>
      <c r="D71">
        <v>3037287</v>
      </c>
      <c r="E71">
        <v>63</v>
      </c>
      <c r="F71" s="23"/>
      <c r="G71"/>
      <c r="K71"/>
      <c r="L71" s="77"/>
      <c r="M71" s="142"/>
      <c r="N71"/>
    </row>
    <row r="72" spans="1:14">
      <c r="A72" s="88"/>
      <c r="C72" s="2">
        <v>28</v>
      </c>
      <c r="D72">
        <v>2380567</v>
      </c>
      <c r="E72">
        <v>66</v>
      </c>
      <c r="F72" s="23"/>
      <c r="G72"/>
      <c r="K72"/>
      <c r="L72" s="77"/>
      <c r="M72" s="142"/>
      <c r="N72"/>
    </row>
    <row r="73" spans="1:14">
      <c r="A73" s="88"/>
      <c r="C73" s="2">
        <v>29</v>
      </c>
      <c r="D73">
        <v>2111689</v>
      </c>
      <c r="E73">
        <v>61</v>
      </c>
      <c r="F73" s="23"/>
      <c r="G73"/>
      <c r="K73"/>
      <c r="L73" s="77"/>
      <c r="M73" s="142"/>
      <c r="N73"/>
    </row>
    <row r="74" spans="1:14">
      <c r="C74" s="2">
        <v>30</v>
      </c>
      <c r="D74">
        <v>2425898</v>
      </c>
      <c r="E74">
        <v>56</v>
      </c>
      <c r="F74" s="23"/>
      <c r="G74"/>
      <c r="K74"/>
      <c r="L74" s="77"/>
      <c r="M74" s="142"/>
      <c r="N74"/>
    </row>
    <row r="75" spans="1:14">
      <c r="C75" s="2">
        <v>31</v>
      </c>
      <c r="D75">
        <v>1598776</v>
      </c>
      <c r="E75">
        <v>40</v>
      </c>
      <c r="F75" s="23"/>
      <c r="G75"/>
      <c r="K75"/>
      <c r="L75" s="77"/>
      <c r="M75" s="142"/>
      <c r="N75"/>
    </row>
    <row r="76" spans="1:14">
      <c r="C76" s="18"/>
      <c r="D76" s="18"/>
      <c r="E76"/>
      <c r="F76" s="23"/>
      <c r="G76"/>
      <c r="K76"/>
      <c r="L76" s="77"/>
      <c r="M76" s="142"/>
      <c r="N76"/>
    </row>
    <row r="77" spans="1:14">
      <c r="E77"/>
      <c r="F77" s="23"/>
      <c r="G77"/>
      <c r="K77"/>
      <c r="L77" s="77"/>
      <c r="M77" s="142"/>
      <c r="N77"/>
    </row>
    <row r="78" spans="1:14">
      <c r="E78" s="23"/>
      <c r="F78" s="23"/>
      <c r="G78"/>
      <c r="K78"/>
      <c r="L78" s="77"/>
      <c r="M78" s="142"/>
      <c r="N78"/>
    </row>
    <row r="79" spans="1:14">
      <c r="A79" s="87"/>
      <c r="E79" s="23"/>
      <c r="F79" s="23"/>
      <c r="G79"/>
      <c r="K79"/>
      <c r="L79" s="77"/>
      <c r="M79" s="142"/>
      <c r="N79"/>
    </row>
    <row r="88" spans="2:4">
      <c r="B88" s="22"/>
      <c r="C88" s="5" t="s">
        <v>38</v>
      </c>
      <c r="D88" s="2" t="s">
        <v>39</v>
      </c>
    </row>
    <row r="89" spans="2:4">
      <c r="B89" s="3" t="s">
        <v>67</v>
      </c>
      <c r="C89" s="18">
        <v>599331</v>
      </c>
      <c r="D89" s="18">
        <v>188607</v>
      </c>
    </row>
    <row r="90" spans="2:4">
      <c r="B90" s="3" t="s">
        <v>134</v>
      </c>
      <c r="C90" s="18">
        <v>156375</v>
      </c>
      <c r="D90" s="18" t="s">
        <v>42</v>
      </c>
    </row>
    <row r="91" spans="2:4">
      <c r="B91" s="2" t="s">
        <v>59</v>
      </c>
      <c r="C91" s="18" t="s">
        <v>42</v>
      </c>
      <c r="D91" s="18" t="s">
        <v>42</v>
      </c>
    </row>
    <row r="92" spans="2:4">
      <c r="B92" s="2" t="s">
        <v>77</v>
      </c>
      <c r="C92" s="18">
        <v>131216</v>
      </c>
      <c r="D92" s="18">
        <v>52681</v>
      </c>
    </row>
    <row r="93" spans="2:4">
      <c r="B93" s="2" t="s">
        <v>58</v>
      </c>
      <c r="C93" s="18">
        <v>58500</v>
      </c>
      <c r="D93" s="18">
        <v>88641</v>
      </c>
    </row>
  </sheetData>
  <mergeCells count="11">
    <mergeCell ref="A48:B48"/>
    <mergeCell ref="A50:B50"/>
    <mergeCell ref="A51:B51"/>
    <mergeCell ref="A52:B52"/>
    <mergeCell ref="A53:B53"/>
    <mergeCell ref="A49:B49"/>
    <mergeCell ref="A45:B45"/>
    <mergeCell ref="A46:B46"/>
    <mergeCell ref="C45:D45"/>
    <mergeCell ref="C46:D46"/>
    <mergeCell ref="A1:O1"/>
  </mergeCells>
  <pageMargins left="0.7" right="0.7" top="0.75" bottom="0.75" header="0.3" footer="0.3"/>
  <pageSetup paperSize="9" orientation="portrait" horizontalDpi="1200" verticalDpi="120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6"/>
  <sheetViews>
    <sheetView topLeftCell="A192" zoomScale="70" zoomScaleNormal="70" workbookViewId="0">
      <selection activeCell="E224" sqref="E224"/>
    </sheetView>
  </sheetViews>
  <sheetFormatPr defaultColWidth="9.140625" defaultRowHeight="15"/>
  <cols>
    <col min="1" max="1" width="16.42578125" style="45" customWidth="1"/>
    <col min="2" max="2" width="27" style="43" customWidth="1"/>
    <col min="3" max="3" width="15.28515625" style="39" customWidth="1"/>
    <col min="4" max="4" width="20" style="39" customWidth="1"/>
    <col min="5" max="5" width="28.140625" style="39" bestFit="1" customWidth="1"/>
    <col min="6" max="6" width="14.85546875" style="39" customWidth="1"/>
    <col min="7" max="7" width="29" style="39" customWidth="1"/>
    <col min="8" max="8" width="17.85546875" style="39" customWidth="1"/>
    <col min="9" max="10" width="42.140625" style="39" customWidth="1"/>
    <col min="11" max="11" width="46.7109375" style="40" bestFit="1" customWidth="1"/>
    <col min="12" max="12" width="13.140625" style="87" bestFit="1" customWidth="1"/>
    <col min="13" max="13" width="29.85546875" style="81" customWidth="1"/>
    <col min="14" max="14" width="13.7109375" style="131" customWidth="1"/>
  </cols>
  <sheetData>
    <row r="1" spans="1:15" ht="18.75">
      <c r="A1" s="163" t="s">
        <v>647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</row>
    <row r="2" spans="1:15">
      <c r="A2" s="75"/>
    </row>
    <row r="3" spans="1:15">
      <c r="A3" s="101" t="s">
        <v>10</v>
      </c>
      <c r="B3" s="103" t="s">
        <v>8</v>
      </c>
      <c r="C3" s="102" t="s">
        <v>11</v>
      </c>
      <c r="D3" s="102" t="s">
        <v>2</v>
      </c>
      <c r="E3" s="102" t="s">
        <v>6</v>
      </c>
      <c r="F3" s="102" t="s">
        <v>32</v>
      </c>
      <c r="G3" s="110" t="s">
        <v>20</v>
      </c>
      <c r="H3" s="102" t="s">
        <v>1</v>
      </c>
      <c r="I3" s="102" t="s">
        <v>4</v>
      </c>
      <c r="J3" s="102" t="s">
        <v>40</v>
      </c>
      <c r="K3" s="102" t="s">
        <v>12</v>
      </c>
      <c r="L3" s="104" t="s">
        <v>13</v>
      </c>
      <c r="M3" s="111" t="s">
        <v>36</v>
      </c>
      <c r="N3" s="106" t="s">
        <v>9</v>
      </c>
    </row>
    <row r="4" spans="1:15" ht="15" hidden="1" customHeight="1">
      <c r="A4" s="127">
        <v>52000</v>
      </c>
      <c r="B4" s="121"/>
      <c r="C4" s="121" t="s">
        <v>205</v>
      </c>
      <c r="D4" s="121" t="s">
        <v>69</v>
      </c>
      <c r="E4" s="121" t="s">
        <v>162</v>
      </c>
      <c r="F4" s="124"/>
      <c r="G4" s="121" t="s">
        <v>53</v>
      </c>
      <c r="H4" s="138" t="s">
        <v>51</v>
      </c>
      <c r="I4" s="121"/>
      <c r="J4" s="122"/>
      <c r="K4" s="121" t="s">
        <v>384</v>
      </c>
      <c r="L4" s="127">
        <v>55464</v>
      </c>
      <c r="M4" s="126">
        <v>9674218</v>
      </c>
      <c r="N4" s="123">
        <v>45828</v>
      </c>
      <c r="O4" s="27"/>
    </row>
    <row r="5" spans="1:15" ht="15" hidden="1" customHeight="1">
      <c r="A5" s="127">
        <v>40000</v>
      </c>
      <c r="B5" s="121" t="s">
        <v>3</v>
      </c>
      <c r="C5" s="121" t="s">
        <v>206</v>
      </c>
      <c r="D5" s="121" t="s">
        <v>130</v>
      </c>
      <c r="E5" s="121" t="s">
        <v>46</v>
      </c>
      <c r="F5" s="124"/>
      <c r="G5" s="121" t="s">
        <v>54</v>
      </c>
      <c r="H5" s="138" t="s">
        <v>57</v>
      </c>
      <c r="I5" s="121"/>
      <c r="J5" s="122"/>
      <c r="K5" s="121" t="s">
        <v>385</v>
      </c>
      <c r="L5" s="127">
        <v>55526</v>
      </c>
      <c r="M5" s="126">
        <v>9396206</v>
      </c>
      <c r="N5" s="123">
        <v>45829</v>
      </c>
      <c r="O5" s="27"/>
    </row>
    <row r="6" spans="1:15" ht="15" hidden="1" customHeight="1">
      <c r="A6" s="127">
        <v>23361</v>
      </c>
      <c r="B6" s="121" t="s">
        <v>3</v>
      </c>
      <c r="C6" s="124" t="s">
        <v>299</v>
      </c>
      <c r="D6" s="124" t="s">
        <v>130</v>
      </c>
      <c r="E6" s="124" t="s">
        <v>565</v>
      </c>
      <c r="F6" s="124"/>
      <c r="G6" s="121" t="s">
        <v>115</v>
      </c>
      <c r="H6" s="138" t="s">
        <v>116</v>
      </c>
      <c r="I6" s="124"/>
      <c r="J6" s="124"/>
      <c r="K6" s="121" t="s">
        <v>439</v>
      </c>
      <c r="L6" s="127">
        <v>40074</v>
      </c>
      <c r="M6" s="125">
        <v>9949699</v>
      </c>
      <c r="N6" s="123">
        <v>45852.776412037034</v>
      </c>
      <c r="O6" s="27"/>
    </row>
    <row r="7" spans="1:15" ht="15" hidden="1" customHeight="1">
      <c r="A7" s="127">
        <v>34409</v>
      </c>
      <c r="B7" s="121" t="s">
        <v>89</v>
      </c>
      <c r="C7" s="124" t="s">
        <v>345</v>
      </c>
      <c r="D7" s="124" t="s">
        <v>106</v>
      </c>
      <c r="E7" s="124" t="s">
        <v>296</v>
      </c>
      <c r="F7" s="124"/>
      <c r="G7" s="121" t="s">
        <v>107</v>
      </c>
      <c r="H7" s="138" t="s">
        <v>133</v>
      </c>
      <c r="I7" s="124"/>
      <c r="J7" s="124"/>
      <c r="K7" s="121" t="s">
        <v>446</v>
      </c>
      <c r="L7" s="127">
        <v>34409</v>
      </c>
      <c r="M7" s="125">
        <v>9450703</v>
      </c>
      <c r="N7" s="123">
        <v>45852.968298611115</v>
      </c>
      <c r="O7" s="27"/>
    </row>
    <row r="8" spans="1:15" ht="15" hidden="1" customHeight="1">
      <c r="A8" s="141">
        <v>47652</v>
      </c>
      <c r="B8" s="121" t="s">
        <v>89</v>
      </c>
      <c r="C8" s="124" t="s">
        <v>361</v>
      </c>
      <c r="D8" s="124" t="s">
        <v>106</v>
      </c>
      <c r="E8" s="124" t="s">
        <v>323</v>
      </c>
      <c r="F8" s="124"/>
      <c r="G8" s="121" t="s">
        <v>140</v>
      </c>
      <c r="H8" s="138" t="s">
        <v>324</v>
      </c>
      <c r="I8" s="124"/>
      <c r="J8" s="124"/>
      <c r="K8" s="121" t="s">
        <v>464</v>
      </c>
      <c r="L8" s="127">
        <v>58679</v>
      </c>
      <c r="M8" s="125">
        <v>9386392</v>
      </c>
      <c r="N8" s="123">
        <v>45855.823773148149</v>
      </c>
    </row>
    <row r="9" spans="1:15" ht="15" hidden="1" customHeight="1">
      <c r="A9" s="141">
        <v>35244</v>
      </c>
      <c r="B9" s="136" t="s">
        <v>89</v>
      </c>
      <c r="C9" s="136" t="s">
        <v>648</v>
      </c>
      <c r="D9" s="136" t="s">
        <v>114</v>
      </c>
      <c r="E9" s="136" t="s">
        <v>294</v>
      </c>
      <c r="F9" s="124"/>
      <c r="G9" s="136" t="s">
        <v>140</v>
      </c>
      <c r="H9" s="137" t="s">
        <v>523</v>
      </c>
      <c r="I9" s="124"/>
      <c r="J9" s="124"/>
      <c r="K9" s="121" t="s">
        <v>649</v>
      </c>
      <c r="L9" s="127">
        <v>39072</v>
      </c>
      <c r="M9" s="125">
        <v>9708069</v>
      </c>
      <c r="N9" s="123">
        <v>45863</v>
      </c>
    </row>
    <row r="10" spans="1:15" ht="15" hidden="1" customHeight="1">
      <c r="A10" s="141">
        <v>55437</v>
      </c>
      <c r="B10" s="136" t="s">
        <v>89</v>
      </c>
      <c r="C10" s="136" t="s">
        <v>650</v>
      </c>
      <c r="D10" s="136" t="s">
        <v>106</v>
      </c>
      <c r="E10" s="136" t="s">
        <v>323</v>
      </c>
      <c r="F10" s="124"/>
      <c r="G10" s="136" t="s">
        <v>140</v>
      </c>
      <c r="H10" s="137" t="s">
        <v>141</v>
      </c>
      <c r="I10" s="124"/>
      <c r="J10" s="124"/>
      <c r="K10" s="121" t="s">
        <v>651</v>
      </c>
      <c r="L10" s="127">
        <v>57467</v>
      </c>
      <c r="M10" s="125">
        <v>9543770</v>
      </c>
      <c r="N10" s="123">
        <v>45865</v>
      </c>
    </row>
    <row r="11" spans="1:15" ht="15" customHeight="1">
      <c r="A11" s="127">
        <v>62000</v>
      </c>
      <c r="B11" s="121"/>
      <c r="C11" s="121" t="s">
        <v>216</v>
      </c>
      <c r="D11" s="121" t="s">
        <v>83</v>
      </c>
      <c r="E11" s="121" t="s">
        <v>166</v>
      </c>
      <c r="F11" s="124"/>
      <c r="G11" s="121" t="s">
        <v>67</v>
      </c>
      <c r="H11" s="138" t="s">
        <v>144</v>
      </c>
      <c r="I11" s="121"/>
      <c r="J11" s="122"/>
      <c r="K11" s="121" t="s">
        <v>390</v>
      </c>
      <c r="L11" s="127">
        <v>76847</v>
      </c>
      <c r="M11" s="126">
        <v>9616905</v>
      </c>
      <c r="N11" s="123">
        <v>45833</v>
      </c>
    </row>
    <row r="12" spans="1:15" ht="15" hidden="1" customHeight="1">
      <c r="A12" s="127">
        <v>65500</v>
      </c>
      <c r="B12" s="121"/>
      <c r="C12" s="121" t="s">
        <v>217</v>
      </c>
      <c r="D12" s="121" t="s">
        <v>83</v>
      </c>
      <c r="E12" s="121" t="s">
        <v>128</v>
      </c>
      <c r="F12" s="124"/>
      <c r="G12" s="121" t="s">
        <v>59</v>
      </c>
      <c r="H12" s="138" t="s">
        <v>218</v>
      </c>
      <c r="I12" s="121"/>
      <c r="J12" s="122"/>
      <c r="K12" s="121" t="s">
        <v>391</v>
      </c>
      <c r="L12" s="127">
        <v>82004</v>
      </c>
      <c r="M12" s="126">
        <v>9693408</v>
      </c>
      <c r="N12" s="123">
        <v>45834</v>
      </c>
    </row>
    <row r="13" spans="1:15" ht="15" hidden="1" customHeight="1">
      <c r="A13" s="127">
        <v>17830</v>
      </c>
      <c r="B13" s="121" t="s">
        <v>3</v>
      </c>
      <c r="C13" s="121" t="s">
        <v>250</v>
      </c>
      <c r="D13" s="121" t="s">
        <v>130</v>
      </c>
      <c r="E13" s="121"/>
      <c r="F13" s="124"/>
      <c r="G13" s="121" t="s">
        <v>251</v>
      </c>
      <c r="H13" s="138" t="s">
        <v>252</v>
      </c>
      <c r="I13" s="121"/>
      <c r="J13" s="122"/>
      <c r="K13" s="121" t="s">
        <v>409</v>
      </c>
      <c r="L13" s="127">
        <v>33170</v>
      </c>
      <c r="M13" s="126">
        <v>9496185</v>
      </c>
      <c r="N13" s="123">
        <v>45840</v>
      </c>
    </row>
    <row r="14" spans="1:15" ht="15" hidden="1" customHeight="1">
      <c r="A14" s="127">
        <v>23289</v>
      </c>
      <c r="B14" s="124" t="s">
        <v>332</v>
      </c>
      <c r="C14" s="124" t="s">
        <v>652</v>
      </c>
      <c r="D14" s="124" t="s">
        <v>172</v>
      </c>
      <c r="E14" s="124"/>
      <c r="F14" s="124"/>
      <c r="G14" s="121" t="s">
        <v>653</v>
      </c>
      <c r="H14" s="143" t="s">
        <v>582</v>
      </c>
      <c r="I14" s="124"/>
      <c r="J14" s="124"/>
      <c r="K14" s="121" t="s">
        <v>654</v>
      </c>
      <c r="L14" s="127">
        <v>36563</v>
      </c>
      <c r="M14" s="125">
        <v>9205885</v>
      </c>
      <c r="N14" s="123">
        <v>45847</v>
      </c>
    </row>
    <row r="15" spans="1:15" ht="15" hidden="1" customHeight="1">
      <c r="A15" s="127">
        <v>4142</v>
      </c>
      <c r="B15" s="121" t="s">
        <v>89</v>
      </c>
      <c r="C15" s="121" t="s">
        <v>290</v>
      </c>
      <c r="D15" s="121" t="s">
        <v>655</v>
      </c>
      <c r="E15" s="121"/>
      <c r="F15" s="124"/>
      <c r="G15" s="121" t="s">
        <v>191</v>
      </c>
      <c r="H15" s="138" t="s">
        <v>209</v>
      </c>
      <c r="I15" s="121"/>
      <c r="J15" s="122"/>
      <c r="K15" s="121" t="s">
        <v>434</v>
      </c>
      <c r="L15" s="127">
        <v>39234</v>
      </c>
      <c r="M15" s="126">
        <v>9696840</v>
      </c>
      <c r="N15" s="123">
        <v>45849</v>
      </c>
    </row>
    <row r="16" spans="1:15" ht="15" hidden="1" customHeight="1">
      <c r="A16" s="127">
        <v>50558</v>
      </c>
      <c r="B16" s="121"/>
      <c r="C16" s="124" t="s">
        <v>342</v>
      </c>
      <c r="D16" s="124" t="s">
        <v>69</v>
      </c>
      <c r="E16" s="124" t="s">
        <v>70</v>
      </c>
      <c r="F16" s="124"/>
      <c r="G16" s="121" t="s">
        <v>77</v>
      </c>
      <c r="H16" s="138" t="s">
        <v>288</v>
      </c>
      <c r="I16" s="124"/>
      <c r="J16" s="124"/>
      <c r="K16" s="121" t="s">
        <v>624</v>
      </c>
      <c r="L16" s="127">
        <v>63482</v>
      </c>
      <c r="M16" s="125">
        <v>9979125</v>
      </c>
      <c r="N16" s="123">
        <v>45852.530775462961</v>
      </c>
    </row>
    <row r="17" spans="1:14" ht="15" hidden="1" customHeight="1">
      <c r="A17" s="127">
        <v>54580</v>
      </c>
      <c r="B17" s="121" t="s">
        <v>89</v>
      </c>
      <c r="C17" s="124" t="s">
        <v>102</v>
      </c>
      <c r="D17" s="124" t="s">
        <v>69</v>
      </c>
      <c r="E17" s="124" t="s">
        <v>63</v>
      </c>
      <c r="F17" s="124"/>
      <c r="G17" s="121" t="s">
        <v>77</v>
      </c>
      <c r="H17" s="138" t="s">
        <v>78</v>
      </c>
      <c r="I17" s="124"/>
      <c r="J17" s="124"/>
      <c r="K17" s="121" t="s">
        <v>94</v>
      </c>
      <c r="L17" s="127">
        <v>56108</v>
      </c>
      <c r="M17" s="125">
        <v>9514200</v>
      </c>
      <c r="N17" s="123">
        <v>45864</v>
      </c>
    </row>
    <row r="18" spans="1:14" ht="15" hidden="1" customHeight="1">
      <c r="A18" s="127">
        <v>55000</v>
      </c>
      <c r="B18" s="121"/>
      <c r="C18" s="121" t="s">
        <v>199</v>
      </c>
      <c r="D18" s="121" t="s">
        <v>83</v>
      </c>
      <c r="E18" s="121" t="s">
        <v>126</v>
      </c>
      <c r="F18" s="124"/>
      <c r="G18" s="121" t="s">
        <v>55</v>
      </c>
      <c r="H18" s="138" t="s">
        <v>56</v>
      </c>
      <c r="I18" s="121"/>
      <c r="J18" s="122"/>
      <c r="K18" s="121" t="s">
        <v>200</v>
      </c>
      <c r="L18" s="127">
        <v>62985</v>
      </c>
      <c r="M18" s="126">
        <v>9669378</v>
      </c>
      <c r="N18" s="123">
        <v>45823</v>
      </c>
    </row>
    <row r="19" spans="1:14" ht="15" hidden="1" customHeight="1">
      <c r="A19" s="127">
        <v>22000</v>
      </c>
      <c r="B19" s="121" t="s">
        <v>3</v>
      </c>
      <c r="C19" s="121" t="s">
        <v>228</v>
      </c>
      <c r="D19" s="128" t="s">
        <v>625</v>
      </c>
      <c r="E19" s="121"/>
      <c r="F19" s="124"/>
      <c r="G19" s="121" t="s">
        <v>154</v>
      </c>
      <c r="H19" s="138" t="s">
        <v>229</v>
      </c>
      <c r="I19" s="121"/>
      <c r="J19" s="122"/>
      <c r="K19" s="121" t="s">
        <v>396</v>
      </c>
      <c r="L19" s="127">
        <v>76466</v>
      </c>
      <c r="M19" s="126">
        <v>9284879</v>
      </c>
      <c r="N19" s="123">
        <v>45835</v>
      </c>
    </row>
    <row r="20" spans="1:14" ht="15" hidden="1" customHeight="1">
      <c r="A20" s="127">
        <v>70849</v>
      </c>
      <c r="B20" s="121" t="s">
        <v>89</v>
      </c>
      <c r="C20" s="121" t="s">
        <v>243</v>
      </c>
      <c r="D20" s="121" t="s">
        <v>118</v>
      </c>
      <c r="E20" s="121"/>
      <c r="F20" s="124"/>
      <c r="G20" s="121" t="s">
        <v>119</v>
      </c>
      <c r="H20" s="138" t="s">
        <v>626</v>
      </c>
      <c r="I20" s="121"/>
      <c r="J20" s="122"/>
      <c r="K20" s="121" t="s">
        <v>404</v>
      </c>
      <c r="L20" s="127">
        <v>82561</v>
      </c>
      <c r="M20" s="126">
        <v>9442756</v>
      </c>
      <c r="N20" s="123">
        <v>45839</v>
      </c>
    </row>
    <row r="21" spans="1:14" ht="15" hidden="1" customHeight="1">
      <c r="A21" s="127">
        <v>53042</v>
      </c>
      <c r="B21" s="121" t="s">
        <v>89</v>
      </c>
      <c r="C21" s="121" t="s">
        <v>244</v>
      </c>
      <c r="D21" s="128" t="s">
        <v>106</v>
      </c>
      <c r="E21" s="121"/>
      <c r="F21" s="124"/>
      <c r="G21" s="121" t="s">
        <v>245</v>
      </c>
      <c r="H21" s="138" t="s">
        <v>246</v>
      </c>
      <c r="I21" s="121"/>
      <c r="J21" s="122"/>
      <c r="K21" s="121" t="s">
        <v>405</v>
      </c>
      <c r="L21" s="127">
        <v>56071</v>
      </c>
      <c r="M21" s="126">
        <v>9331921</v>
      </c>
      <c r="N21" s="123">
        <v>45839</v>
      </c>
    </row>
    <row r="22" spans="1:14" ht="15" hidden="1" customHeight="1">
      <c r="A22" s="127">
        <v>17620</v>
      </c>
      <c r="B22" s="121" t="s">
        <v>621</v>
      </c>
      <c r="C22" s="124" t="s">
        <v>349</v>
      </c>
      <c r="D22" s="124" t="s">
        <v>74</v>
      </c>
      <c r="E22" s="124" t="s">
        <v>63</v>
      </c>
      <c r="F22" s="124"/>
      <c r="G22" s="121" t="s">
        <v>60</v>
      </c>
      <c r="H22" s="138" t="s">
        <v>310</v>
      </c>
      <c r="I22" s="124"/>
      <c r="J22" s="124"/>
      <c r="K22" s="121" t="s">
        <v>451</v>
      </c>
      <c r="L22" s="127">
        <v>30806</v>
      </c>
      <c r="M22" s="125">
        <v>9477828</v>
      </c>
      <c r="N22" s="123">
        <v>45853.754756944443</v>
      </c>
    </row>
    <row r="23" spans="1:14" ht="15" hidden="1" customHeight="1">
      <c r="A23" s="141">
        <v>4120</v>
      </c>
      <c r="B23" s="136" t="s">
        <v>89</v>
      </c>
      <c r="C23" s="136" t="s">
        <v>656</v>
      </c>
      <c r="D23" s="136" t="s">
        <v>74</v>
      </c>
      <c r="E23" s="136" t="s">
        <v>63</v>
      </c>
      <c r="F23" s="124"/>
      <c r="G23" s="136" t="s">
        <v>33</v>
      </c>
      <c r="H23" s="137" t="s">
        <v>657</v>
      </c>
      <c r="I23" s="124"/>
      <c r="J23" s="124"/>
      <c r="K23" s="121" t="s">
        <v>658</v>
      </c>
      <c r="L23" s="127">
        <v>30878</v>
      </c>
      <c r="M23" s="125">
        <v>9459967</v>
      </c>
      <c r="N23" s="123">
        <v>45864</v>
      </c>
    </row>
    <row r="24" spans="1:14" hidden="1">
      <c r="A24" s="141">
        <v>7333</v>
      </c>
      <c r="B24" s="136" t="s">
        <v>89</v>
      </c>
      <c r="C24" s="136" t="s">
        <v>525</v>
      </c>
      <c r="D24" s="136" t="s">
        <v>106</v>
      </c>
      <c r="E24" s="136" t="s">
        <v>63</v>
      </c>
      <c r="F24" s="124"/>
      <c r="G24" s="136" t="s">
        <v>160</v>
      </c>
      <c r="H24" s="137" t="s">
        <v>526</v>
      </c>
      <c r="I24" s="124"/>
      <c r="J24" s="124"/>
      <c r="K24" s="121" t="s">
        <v>527</v>
      </c>
      <c r="L24" s="127">
        <v>37724</v>
      </c>
      <c r="M24" s="125">
        <v>9416707</v>
      </c>
      <c r="N24" s="123">
        <v>45868</v>
      </c>
    </row>
    <row r="25" spans="1:14">
      <c r="A25" s="127">
        <v>35099</v>
      </c>
      <c r="B25" s="121" t="s">
        <v>3</v>
      </c>
      <c r="C25" s="121" t="s">
        <v>263</v>
      </c>
      <c r="D25" s="128" t="s">
        <v>625</v>
      </c>
      <c r="E25" s="121"/>
      <c r="F25" s="124"/>
      <c r="G25" s="121" t="s">
        <v>67</v>
      </c>
      <c r="H25" s="138" t="s">
        <v>124</v>
      </c>
      <c r="I25" s="121"/>
      <c r="J25" s="122"/>
      <c r="K25" s="121" t="s">
        <v>417</v>
      </c>
      <c r="L25" s="127">
        <v>42835</v>
      </c>
      <c r="M25" s="126">
        <v>9926013</v>
      </c>
      <c r="N25" s="123">
        <v>45843</v>
      </c>
    </row>
    <row r="26" spans="1:14" hidden="1">
      <c r="A26" s="127">
        <v>48000</v>
      </c>
      <c r="B26" s="121" t="s">
        <v>3</v>
      </c>
      <c r="C26" s="121" t="s">
        <v>281</v>
      </c>
      <c r="D26" s="121" t="s">
        <v>83</v>
      </c>
      <c r="E26" s="121"/>
      <c r="F26" s="124"/>
      <c r="G26" s="121" t="s">
        <v>191</v>
      </c>
      <c r="H26" s="138" t="s">
        <v>192</v>
      </c>
      <c r="I26" s="121"/>
      <c r="J26" s="122"/>
      <c r="K26" s="121" t="s">
        <v>428</v>
      </c>
      <c r="L26" s="127">
        <v>64215</v>
      </c>
      <c r="M26" s="126">
        <v>9951654</v>
      </c>
      <c r="N26" s="123">
        <v>45848</v>
      </c>
    </row>
    <row r="27" spans="1:14" hidden="1">
      <c r="A27" s="127">
        <v>30000</v>
      </c>
      <c r="B27" s="121" t="s">
        <v>3</v>
      </c>
      <c r="C27" s="121" t="s">
        <v>287</v>
      </c>
      <c r="D27" s="121" t="s">
        <v>83</v>
      </c>
      <c r="E27" s="121"/>
      <c r="F27" s="124"/>
      <c r="G27" s="121" t="s">
        <v>77</v>
      </c>
      <c r="H27" s="138" t="s">
        <v>288</v>
      </c>
      <c r="I27" s="121"/>
      <c r="J27" s="122"/>
      <c r="K27" s="121" t="s">
        <v>432</v>
      </c>
      <c r="L27" s="127">
        <v>63475</v>
      </c>
      <c r="M27" s="126">
        <v>9846263</v>
      </c>
      <c r="N27" s="123">
        <v>45849</v>
      </c>
    </row>
    <row r="28" spans="1:14" hidden="1">
      <c r="A28" s="127">
        <v>63399</v>
      </c>
      <c r="B28" s="121" t="s">
        <v>89</v>
      </c>
      <c r="C28" s="124" t="s">
        <v>335</v>
      </c>
      <c r="D28" s="124" t="s">
        <v>118</v>
      </c>
      <c r="E28" s="124" t="s">
        <v>292</v>
      </c>
      <c r="F28" s="124"/>
      <c r="G28" s="121" t="s">
        <v>119</v>
      </c>
      <c r="H28" s="138" t="s">
        <v>626</v>
      </c>
      <c r="I28" s="124"/>
      <c r="J28" s="124"/>
      <c r="K28" s="121" t="s">
        <v>437</v>
      </c>
      <c r="L28" s="127">
        <v>82709</v>
      </c>
      <c r="M28" s="125">
        <v>9625839</v>
      </c>
      <c r="N28" s="123">
        <v>45851.018946759257</v>
      </c>
    </row>
    <row r="29" spans="1:14" hidden="1">
      <c r="A29" s="127">
        <v>57448</v>
      </c>
      <c r="B29" s="121" t="s">
        <v>621</v>
      </c>
      <c r="C29" s="124" t="s">
        <v>347</v>
      </c>
      <c r="D29" s="124" t="s">
        <v>106</v>
      </c>
      <c r="E29" s="124" t="s">
        <v>298</v>
      </c>
      <c r="F29" s="124"/>
      <c r="G29" s="121" t="s">
        <v>44</v>
      </c>
      <c r="H29" s="138" t="s">
        <v>45</v>
      </c>
      <c r="I29" s="124"/>
      <c r="J29" s="124"/>
      <c r="K29" s="121" t="s">
        <v>449</v>
      </c>
      <c r="L29" s="127">
        <v>62623</v>
      </c>
      <c r="M29" s="125">
        <v>1018030</v>
      </c>
      <c r="N29" s="123">
        <v>45853.240983796299</v>
      </c>
    </row>
    <row r="30" spans="1:14" hidden="1">
      <c r="A30" s="127">
        <v>6260</v>
      </c>
      <c r="B30" s="121" t="s">
        <v>3</v>
      </c>
      <c r="C30" s="124" t="s">
        <v>355</v>
      </c>
      <c r="D30" s="124" t="s">
        <v>69</v>
      </c>
      <c r="E30" s="124" t="s">
        <v>63</v>
      </c>
      <c r="F30" s="124"/>
      <c r="G30" s="121" t="s">
        <v>71</v>
      </c>
      <c r="H30" s="138" t="s">
        <v>72</v>
      </c>
      <c r="I30" s="124"/>
      <c r="J30" s="124"/>
      <c r="K30" s="121" t="s">
        <v>460</v>
      </c>
      <c r="L30" s="127">
        <v>37918</v>
      </c>
      <c r="M30" s="125">
        <v>9757797</v>
      </c>
      <c r="N30" s="123">
        <v>45854.26048611111</v>
      </c>
    </row>
    <row r="31" spans="1:14" hidden="1">
      <c r="A31" s="141">
        <v>21998</v>
      </c>
      <c r="B31" s="136" t="s">
        <v>89</v>
      </c>
      <c r="C31" s="136" t="s">
        <v>659</v>
      </c>
      <c r="D31" s="136" t="s">
        <v>660</v>
      </c>
      <c r="E31" s="136" t="s">
        <v>661</v>
      </c>
      <c r="F31" s="124"/>
      <c r="G31" s="136" t="s">
        <v>662</v>
      </c>
      <c r="H31" s="137" t="s">
        <v>663</v>
      </c>
      <c r="I31" s="124"/>
      <c r="J31" s="124"/>
      <c r="K31" s="121" t="s">
        <v>511</v>
      </c>
      <c r="L31" s="127">
        <v>34763</v>
      </c>
      <c r="M31" s="125">
        <v>9975428</v>
      </c>
      <c r="N31" s="123">
        <v>45861</v>
      </c>
    </row>
    <row r="32" spans="1:14" hidden="1">
      <c r="A32" s="127">
        <v>29290</v>
      </c>
      <c r="B32" s="121" t="s">
        <v>89</v>
      </c>
      <c r="C32" s="124" t="s">
        <v>522</v>
      </c>
      <c r="D32" s="124" t="s">
        <v>106</v>
      </c>
      <c r="E32" s="124" t="s">
        <v>323</v>
      </c>
      <c r="F32" s="124"/>
      <c r="G32" s="121" t="s">
        <v>140</v>
      </c>
      <c r="H32" s="138" t="s">
        <v>523</v>
      </c>
      <c r="I32" s="124"/>
      <c r="J32" s="124"/>
      <c r="K32" s="121" t="s">
        <v>524</v>
      </c>
      <c r="L32" s="127">
        <v>34534</v>
      </c>
      <c r="M32" s="125">
        <v>9713208</v>
      </c>
      <c r="N32" s="123">
        <v>45867.5</v>
      </c>
    </row>
    <row r="33" spans="1:14" hidden="1">
      <c r="A33" s="127">
        <v>27451</v>
      </c>
      <c r="B33" s="121" t="s">
        <v>3</v>
      </c>
      <c r="C33" s="121" t="s">
        <v>157</v>
      </c>
      <c r="D33" s="121" t="s">
        <v>114</v>
      </c>
      <c r="E33" s="121"/>
      <c r="F33" s="124"/>
      <c r="G33" s="121" t="s">
        <v>333</v>
      </c>
      <c r="H33" s="120" t="s">
        <v>158</v>
      </c>
      <c r="I33" s="121"/>
      <c r="J33" s="122"/>
      <c r="K33" s="121" t="s">
        <v>373</v>
      </c>
      <c r="L33" s="127">
        <v>38580</v>
      </c>
      <c r="M33" s="126">
        <v>9877339</v>
      </c>
      <c r="N33" s="123">
        <v>45833</v>
      </c>
    </row>
    <row r="34" spans="1:14" hidden="1">
      <c r="A34" s="127">
        <v>51031</v>
      </c>
      <c r="B34" s="121" t="s">
        <v>3</v>
      </c>
      <c r="C34" s="121" t="s">
        <v>257</v>
      </c>
      <c r="D34" s="121" t="s">
        <v>534</v>
      </c>
      <c r="E34" s="121"/>
      <c r="F34" s="124"/>
      <c r="G34" s="121" t="s">
        <v>119</v>
      </c>
      <c r="H34" s="138" t="s">
        <v>664</v>
      </c>
      <c r="I34" s="121"/>
      <c r="J34" s="122"/>
      <c r="K34" s="121" t="s">
        <v>413</v>
      </c>
      <c r="L34" s="127">
        <v>55705</v>
      </c>
      <c r="M34" s="126">
        <v>9478585</v>
      </c>
      <c r="N34" s="123">
        <v>45842</v>
      </c>
    </row>
    <row r="35" spans="1:14" hidden="1">
      <c r="A35" s="141">
        <v>50000</v>
      </c>
      <c r="B35" s="136" t="s">
        <v>621</v>
      </c>
      <c r="C35" s="136" t="s">
        <v>665</v>
      </c>
      <c r="D35" s="136" t="s">
        <v>69</v>
      </c>
      <c r="E35" s="136" t="s">
        <v>666</v>
      </c>
      <c r="F35" s="124"/>
      <c r="G35" s="136" t="s">
        <v>33</v>
      </c>
      <c r="H35" s="137" t="s">
        <v>667</v>
      </c>
      <c r="I35" s="124"/>
      <c r="J35" s="124"/>
      <c r="K35" s="121" t="s">
        <v>668</v>
      </c>
      <c r="L35" s="127">
        <v>56128</v>
      </c>
      <c r="M35" s="125">
        <v>9566447</v>
      </c>
      <c r="N35" s="123">
        <v>45852</v>
      </c>
    </row>
    <row r="36" spans="1:14" hidden="1">
      <c r="A36" s="127">
        <v>50101</v>
      </c>
      <c r="B36" s="121" t="s">
        <v>3</v>
      </c>
      <c r="C36" s="124" t="s">
        <v>327</v>
      </c>
      <c r="D36" s="124" t="s">
        <v>83</v>
      </c>
      <c r="E36" s="124" t="s">
        <v>669</v>
      </c>
      <c r="F36" s="124"/>
      <c r="G36" s="121" t="s">
        <v>59</v>
      </c>
      <c r="H36" s="138" t="s">
        <v>308</v>
      </c>
      <c r="I36" s="124"/>
      <c r="J36" s="124"/>
      <c r="K36" s="121" t="s">
        <v>457</v>
      </c>
      <c r="L36" s="127">
        <v>63638</v>
      </c>
      <c r="M36" s="125">
        <v>9978614</v>
      </c>
      <c r="N36" s="123">
        <v>45853.145416666666</v>
      </c>
    </row>
    <row r="37" spans="1:14" ht="15" hidden="1" customHeight="1">
      <c r="A37" s="127">
        <v>37200</v>
      </c>
      <c r="B37" s="121" t="s">
        <v>3</v>
      </c>
      <c r="C37" s="124" t="s">
        <v>354</v>
      </c>
      <c r="D37" s="124" t="s">
        <v>130</v>
      </c>
      <c r="E37" s="124" t="s">
        <v>316</v>
      </c>
      <c r="F37" s="124"/>
      <c r="G37" s="121" t="s">
        <v>54</v>
      </c>
      <c r="H37" s="138" t="s">
        <v>63</v>
      </c>
      <c r="I37" s="124"/>
      <c r="J37" s="124"/>
      <c r="K37" s="121" t="s">
        <v>459</v>
      </c>
      <c r="L37" s="127">
        <v>39202</v>
      </c>
      <c r="M37" s="125">
        <v>9638135</v>
      </c>
      <c r="N37" s="123">
        <v>45854.090254629627</v>
      </c>
    </row>
    <row r="38" spans="1:14" ht="15" hidden="1" customHeight="1">
      <c r="A38" s="127">
        <v>72228</v>
      </c>
      <c r="B38" s="121" t="s">
        <v>89</v>
      </c>
      <c r="C38" s="124" t="s">
        <v>358</v>
      </c>
      <c r="D38" s="124" t="s">
        <v>123</v>
      </c>
      <c r="E38" s="124" t="s">
        <v>63</v>
      </c>
      <c r="F38" s="124"/>
      <c r="G38" s="121" t="s">
        <v>119</v>
      </c>
      <c r="H38" s="138" t="s">
        <v>664</v>
      </c>
      <c r="I38" s="124"/>
      <c r="J38" s="124"/>
      <c r="K38" s="121" t="s">
        <v>463</v>
      </c>
      <c r="L38" s="127">
        <v>80306</v>
      </c>
      <c r="M38" s="125">
        <v>9483499</v>
      </c>
      <c r="N38" s="123">
        <v>45855.137025462966</v>
      </c>
    </row>
    <row r="39" spans="1:14" hidden="1">
      <c r="A39" s="141">
        <v>35387</v>
      </c>
      <c r="B39" s="136" t="s">
        <v>89</v>
      </c>
      <c r="C39" s="136" t="s">
        <v>670</v>
      </c>
      <c r="D39" s="136" t="s">
        <v>106</v>
      </c>
      <c r="E39" s="136" t="s">
        <v>298</v>
      </c>
      <c r="F39" s="124"/>
      <c r="G39" s="136" t="s">
        <v>140</v>
      </c>
      <c r="H39" s="137" t="s">
        <v>141</v>
      </c>
      <c r="I39" s="124"/>
      <c r="J39" s="124"/>
      <c r="K39" s="121" t="s">
        <v>671</v>
      </c>
      <c r="L39" s="127">
        <v>37189</v>
      </c>
      <c r="M39" s="125">
        <v>9616747</v>
      </c>
      <c r="N39" s="139">
        <v>45858</v>
      </c>
    </row>
    <row r="40" spans="1:14" hidden="1">
      <c r="A40" s="141">
        <v>34983</v>
      </c>
      <c r="B40" s="136" t="s">
        <v>3</v>
      </c>
      <c r="C40" s="136" t="s">
        <v>672</v>
      </c>
      <c r="D40" s="136" t="s">
        <v>114</v>
      </c>
      <c r="E40" s="136" t="s">
        <v>294</v>
      </c>
      <c r="F40" s="124"/>
      <c r="G40" s="136" t="s">
        <v>81</v>
      </c>
      <c r="H40" s="137" t="s">
        <v>112</v>
      </c>
      <c r="I40" s="124"/>
      <c r="J40" s="124"/>
      <c r="K40" s="121" t="s">
        <v>673</v>
      </c>
      <c r="L40" s="127">
        <v>51213</v>
      </c>
      <c r="M40" s="125">
        <v>9550670</v>
      </c>
      <c r="N40" s="123">
        <v>45859</v>
      </c>
    </row>
    <row r="41" spans="1:14" hidden="1">
      <c r="A41" s="127">
        <v>63535</v>
      </c>
      <c r="B41" s="121" t="s">
        <v>89</v>
      </c>
      <c r="C41" s="124" t="s">
        <v>100</v>
      </c>
      <c r="D41" s="124" t="s">
        <v>69</v>
      </c>
      <c r="E41" s="124" t="s">
        <v>70</v>
      </c>
      <c r="F41" s="124"/>
      <c r="G41" s="121" t="s">
        <v>71</v>
      </c>
      <c r="H41" s="138" t="s">
        <v>72</v>
      </c>
      <c r="I41" s="124"/>
      <c r="J41" s="124"/>
      <c r="K41" s="121" t="s">
        <v>92</v>
      </c>
      <c r="L41" s="127">
        <v>63535</v>
      </c>
      <c r="M41" s="125">
        <v>9941972</v>
      </c>
      <c r="N41" s="123">
        <v>45860.012094907404</v>
      </c>
    </row>
    <row r="42" spans="1:14" ht="15" hidden="1" customHeight="1">
      <c r="A42" s="141">
        <v>21100</v>
      </c>
      <c r="B42" s="136" t="s">
        <v>3</v>
      </c>
      <c r="C42" s="136" t="s">
        <v>674</v>
      </c>
      <c r="D42" s="136" t="s">
        <v>172</v>
      </c>
      <c r="E42" s="136" t="s">
        <v>63</v>
      </c>
      <c r="F42" s="124"/>
      <c r="G42" s="136" t="s">
        <v>43</v>
      </c>
      <c r="H42" s="137" t="s">
        <v>675</v>
      </c>
      <c r="I42" s="124"/>
      <c r="J42" s="124"/>
      <c r="K42" s="121" t="s">
        <v>376</v>
      </c>
      <c r="L42" s="127">
        <v>34564</v>
      </c>
      <c r="M42" s="125">
        <v>9671096</v>
      </c>
      <c r="N42" s="123">
        <v>45863</v>
      </c>
    </row>
    <row r="43" spans="1:14" hidden="1">
      <c r="A43" s="141">
        <v>34650</v>
      </c>
      <c r="B43" s="136" t="s">
        <v>3</v>
      </c>
      <c r="C43" s="136" t="s">
        <v>676</v>
      </c>
      <c r="D43" s="136" t="s">
        <v>131</v>
      </c>
      <c r="E43" s="136" t="s">
        <v>480</v>
      </c>
      <c r="F43" s="124"/>
      <c r="G43" s="136" t="s">
        <v>107</v>
      </c>
      <c r="H43" s="137" t="s">
        <v>133</v>
      </c>
      <c r="I43" s="124"/>
      <c r="J43" s="124"/>
      <c r="K43" s="121" t="s">
        <v>677</v>
      </c>
      <c r="L43" s="127">
        <v>38850</v>
      </c>
      <c r="M43" s="125">
        <v>9696852</v>
      </c>
      <c r="N43" s="123">
        <v>45864</v>
      </c>
    </row>
    <row r="44" spans="1:14">
      <c r="A44" s="127">
        <v>11313</v>
      </c>
      <c r="B44" s="121" t="s">
        <v>621</v>
      </c>
      <c r="C44" s="121" t="s">
        <v>211</v>
      </c>
      <c r="D44" s="121" t="s">
        <v>80</v>
      </c>
      <c r="E44" s="121" t="s">
        <v>46</v>
      </c>
      <c r="F44" s="124"/>
      <c r="G44" s="121" t="s">
        <v>67</v>
      </c>
      <c r="H44" s="138" t="s">
        <v>174</v>
      </c>
      <c r="I44" s="121"/>
      <c r="J44" s="122"/>
      <c r="K44" s="121" t="s">
        <v>388</v>
      </c>
      <c r="L44" s="127">
        <v>62000</v>
      </c>
      <c r="M44" s="126">
        <v>9866029</v>
      </c>
      <c r="N44" s="123">
        <v>45831</v>
      </c>
    </row>
    <row r="45" spans="1:14" hidden="1">
      <c r="A45" s="127">
        <v>63284</v>
      </c>
      <c r="B45" s="121" t="s">
        <v>89</v>
      </c>
      <c r="C45" s="121" t="s">
        <v>283</v>
      </c>
      <c r="D45" s="121" t="s">
        <v>534</v>
      </c>
      <c r="E45" s="121"/>
      <c r="F45" s="124"/>
      <c r="G45" s="121" t="s">
        <v>109</v>
      </c>
      <c r="H45" s="138" t="s">
        <v>137</v>
      </c>
      <c r="I45" s="121"/>
      <c r="J45" s="122"/>
      <c r="K45" s="121" t="s">
        <v>430</v>
      </c>
      <c r="L45" s="127">
        <v>75631</v>
      </c>
      <c r="M45" s="126">
        <v>9646675</v>
      </c>
      <c r="N45" s="123">
        <v>45848</v>
      </c>
    </row>
    <row r="46" spans="1:14" hidden="1">
      <c r="A46" s="127">
        <v>8700</v>
      </c>
      <c r="B46" s="121" t="s">
        <v>621</v>
      </c>
      <c r="C46" s="124" t="s">
        <v>364</v>
      </c>
      <c r="D46" s="124" t="s">
        <v>329</v>
      </c>
      <c r="E46" s="124" t="s">
        <v>330</v>
      </c>
      <c r="F46" s="124"/>
      <c r="G46" s="121" t="s">
        <v>60</v>
      </c>
      <c r="H46" s="138" t="s">
        <v>310</v>
      </c>
      <c r="I46" s="124"/>
      <c r="J46" s="124"/>
      <c r="K46" s="121" t="s">
        <v>468</v>
      </c>
      <c r="L46" s="127">
        <v>11051</v>
      </c>
      <c r="M46" s="125">
        <v>9626144</v>
      </c>
      <c r="N46" s="123">
        <v>45856.739907407406</v>
      </c>
    </row>
    <row r="47" spans="1:14" ht="15" hidden="1" customHeight="1">
      <c r="A47" s="141">
        <v>22999</v>
      </c>
      <c r="B47" s="136" t="s">
        <v>89</v>
      </c>
      <c r="C47" s="136" t="s">
        <v>678</v>
      </c>
      <c r="D47" s="136" t="s">
        <v>114</v>
      </c>
      <c r="E47" s="136" t="s">
        <v>294</v>
      </c>
      <c r="F47" s="124"/>
      <c r="G47" s="136" t="s">
        <v>300</v>
      </c>
      <c r="H47" s="137" t="s">
        <v>639</v>
      </c>
      <c r="I47" s="124"/>
      <c r="J47" s="124"/>
      <c r="K47" s="121" t="s">
        <v>679</v>
      </c>
      <c r="L47" s="127">
        <v>37296</v>
      </c>
      <c r="M47" s="125">
        <v>9838436</v>
      </c>
      <c r="N47" s="123">
        <v>45861</v>
      </c>
    </row>
    <row r="48" spans="1:14" hidden="1">
      <c r="A48" s="127">
        <v>60000</v>
      </c>
      <c r="B48" s="124" t="s">
        <v>3</v>
      </c>
      <c r="C48" s="124" t="s">
        <v>366</v>
      </c>
      <c r="D48" s="121" t="s">
        <v>111</v>
      </c>
      <c r="E48" s="121" t="s">
        <v>46</v>
      </c>
      <c r="F48" s="124"/>
      <c r="G48" s="136" t="s">
        <v>5</v>
      </c>
      <c r="H48" s="137" t="s">
        <v>680</v>
      </c>
      <c r="I48" s="124" t="s">
        <v>63</v>
      </c>
      <c r="J48" s="124"/>
      <c r="K48" s="121" t="s">
        <v>470</v>
      </c>
      <c r="L48" s="127">
        <v>61464</v>
      </c>
      <c r="M48" s="125">
        <v>9604964</v>
      </c>
      <c r="N48" s="123">
        <v>45861</v>
      </c>
    </row>
    <row r="49" spans="1:14" hidden="1">
      <c r="A49" s="141">
        <v>30920</v>
      </c>
      <c r="B49" s="136" t="s">
        <v>89</v>
      </c>
      <c r="C49" s="136" t="s">
        <v>538</v>
      </c>
      <c r="D49" s="136" t="s">
        <v>106</v>
      </c>
      <c r="E49" s="136" t="s">
        <v>298</v>
      </c>
      <c r="F49" s="124"/>
      <c r="G49" s="136" t="s">
        <v>140</v>
      </c>
      <c r="H49" s="137" t="s">
        <v>324</v>
      </c>
      <c r="I49" s="124"/>
      <c r="J49" s="124"/>
      <c r="K49" s="121" t="s">
        <v>539</v>
      </c>
      <c r="L49" s="127">
        <v>34148</v>
      </c>
      <c r="M49" s="125">
        <v>9545077</v>
      </c>
      <c r="N49" s="123">
        <v>45869</v>
      </c>
    </row>
    <row r="50" spans="1:14" hidden="1">
      <c r="A50" s="141">
        <v>20800</v>
      </c>
      <c r="B50" s="136" t="s">
        <v>3</v>
      </c>
      <c r="C50" s="136" t="s">
        <v>681</v>
      </c>
      <c r="D50" s="136" t="s">
        <v>63</v>
      </c>
      <c r="E50" s="124"/>
      <c r="F50" s="124"/>
      <c r="G50" s="136" t="s">
        <v>662</v>
      </c>
      <c r="H50" s="137" t="s">
        <v>682</v>
      </c>
      <c r="I50" s="124"/>
      <c r="J50" s="124"/>
      <c r="K50" s="121" t="s">
        <v>683</v>
      </c>
      <c r="L50" s="127">
        <v>32594</v>
      </c>
      <c r="M50" s="125">
        <v>9293923</v>
      </c>
      <c r="N50" s="123">
        <v>45862</v>
      </c>
    </row>
    <row r="51" spans="1:14" ht="16.5" hidden="1" customHeight="1">
      <c r="A51" s="141">
        <v>33344</v>
      </c>
      <c r="B51" s="136" t="s">
        <v>3</v>
      </c>
      <c r="C51" s="136" t="s">
        <v>104</v>
      </c>
      <c r="D51" s="136" t="s">
        <v>87</v>
      </c>
      <c r="E51" s="136" t="s">
        <v>63</v>
      </c>
      <c r="F51" s="124"/>
      <c r="G51" s="136" t="s">
        <v>107</v>
      </c>
      <c r="H51" s="137" t="s">
        <v>133</v>
      </c>
      <c r="I51" s="124"/>
      <c r="J51" s="124"/>
      <c r="K51" s="121" t="s">
        <v>96</v>
      </c>
      <c r="L51" s="127">
        <v>35139</v>
      </c>
      <c r="M51" s="125">
        <v>9595383</v>
      </c>
      <c r="N51" s="123">
        <v>45866</v>
      </c>
    </row>
    <row r="52" spans="1:14" hidden="1">
      <c r="A52" s="141">
        <v>49497</v>
      </c>
      <c r="B52" s="136" t="s">
        <v>621</v>
      </c>
      <c r="C52" s="136" t="s">
        <v>121</v>
      </c>
      <c r="D52" s="136" t="s">
        <v>69</v>
      </c>
      <c r="E52" s="136" t="s">
        <v>70</v>
      </c>
      <c r="F52" s="124"/>
      <c r="G52" s="136" t="s">
        <v>140</v>
      </c>
      <c r="H52" s="137" t="s">
        <v>141</v>
      </c>
      <c r="I52" s="124"/>
      <c r="J52" s="124"/>
      <c r="K52" s="121" t="s">
        <v>579</v>
      </c>
      <c r="L52" s="127">
        <v>64701</v>
      </c>
      <c r="M52" s="125">
        <v>9966831</v>
      </c>
      <c r="N52" s="123">
        <v>45871</v>
      </c>
    </row>
    <row r="53" spans="1:14" hidden="1">
      <c r="A53" s="141">
        <v>29500</v>
      </c>
      <c r="B53" s="136" t="s">
        <v>89</v>
      </c>
      <c r="C53" s="136" t="s">
        <v>580</v>
      </c>
      <c r="D53" s="136" t="s">
        <v>130</v>
      </c>
      <c r="E53" s="136" t="s">
        <v>297</v>
      </c>
      <c r="F53" s="124"/>
      <c r="G53" s="136" t="s">
        <v>140</v>
      </c>
      <c r="H53" s="137" t="s">
        <v>141</v>
      </c>
      <c r="I53" s="124"/>
      <c r="J53" s="124"/>
      <c r="K53" s="121" t="s">
        <v>581</v>
      </c>
      <c r="L53" s="127">
        <v>37295</v>
      </c>
      <c r="M53" s="125">
        <v>9834856</v>
      </c>
      <c r="N53" s="123">
        <v>45871</v>
      </c>
    </row>
    <row r="54" spans="1:14" hidden="1">
      <c r="A54" s="141">
        <v>17079</v>
      </c>
      <c r="B54" s="136" t="s">
        <v>89</v>
      </c>
      <c r="C54" s="136" t="s">
        <v>684</v>
      </c>
      <c r="D54" s="136" t="s">
        <v>106</v>
      </c>
      <c r="E54" s="136" t="s">
        <v>298</v>
      </c>
      <c r="F54" s="124"/>
      <c r="G54" s="136" t="s">
        <v>140</v>
      </c>
      <c r="H54" s="137" t="s">
        <v>141</v>
      </c>
      <c r="I54" s="124"/>
      <c r="J54" s="124"/>
      <c r="K54" s="121" t="s">
        <v>685</v>
      </c>
      <c r="L54" s="127">
        <v>34763</v>
      </c>
      <c r="M54" s="125">
        <v>9975454</v>
      </c>
      <c r="N54" s="123">
        <v>45874</v>
      </c>
    </row>
    <row r="55" spans="1:14" hidden="1">
      <c r="A55" s="127">
        <v>48330</v>
      </c>
      <c r="B55" s="121" t="s">
        <v>3</v>
      </c>
      <c r="C55" s="121" t="s">
        <v>230</v>
      </c>
      <c r="D55" s="121" t="s">
        <v>130</v>
      </c>
      <c r="E55" s="121"/>
      <c r="F55" s="124"/>
      <c r="G55" s="121" t="s">
        <v>231</v>
      </c>
      <c r="H55" s="138" t="s">
        <v>232</v>
      </c>
      <c r="I55" s="121"/>
      <c r="J55" s="122"/>
      <c r="K55" s="121" t="s">
        <v>397</v>
      </c>
      <c r="L55" s="127">
        <v>51725</v>
      </c>
      <c r="M55" s="126">
        <v>9401843</v>
      </c>
      <c r="N55" s="123">
        <v>45836</v>
      </c>
    </row>
    <row r="56" spans="1:14" hidden="1">
      <c r="A56" s="127">
        <v>32999</v>
      </c>
      <c r="B56" s="121" t="s">
        <v>89</v>
      </c>
      <c r="C56" s="121" t="s">
        <v>235</v>
      </c>
      <c r="D56" s="128" t="s">
        <v>106</v>
      </c>
      <c r="E56" s="121"/>
      <c r="F56" s="124"/>
      <c r="G56" s="121" t="s">
        <v>0</v>
      </c>
      <c r="H56" s="138" t="s">
        <v>236</v>
      </c>
      <c r="I56" s="121"/>
      <c r="J56" s="122"/>
      <c r="K56" s="121" t="s">
        <v>399</v>
      </c>
      <c r="L56" s="127">
        <v>37202</v>
      </c>
      <c r="M56" s="126">
        <v>9590618</v>
      </c>
      <c r="N56" s="123">
        <v>45837</v>
      </c>
    </row>
    <row r="57" spans="1:14" hidden="1">
      <c r="A57" s="127">
        <v>65999</v>
      </c>
      <c r="B57" s="121" t="s">
        <v>3</v>
      </c>
      <c r="C57" s="121" t="s">
        <v>275</v>
      </c>
      <c r="D57" s="121" t="s">
        <v>65</v>
      </c>
      <c r="E57" s="121"/>
      <c r="F57" s="124"/>
      <c r="G57" s="121" t="s">
        <v>154</v>
      </c>
      <c r="H57" s="138" t="s">
        <v>190</v>
      </c>
      <c r="I57" s="121"/>
      <c r="J57" s="122"/>
      <c r="K57" s="121" t="s">
        <v>426</v>
      </c>
      <c r="L57" s="127">
        <v>82166</v>
      </c>
      <c r="M57" s="126">
        <v>9461104</v>
      </c>
      <c r="N57" s="123">
        <v>45846</v>
      </c>
    </row>
    <row r="58" spans="1:14" ht="15" hidden="1" customHeight="1">
      <c r="A58" s="127">
        <v>71496</v>
      </c>
      <c r="B58" s="121" t="s">
        <v>89</v>
      </c>
      <c r="C58" s="121" t="s">
        <v>276</v>
      </c>
      <c r="D58" s="121" t="s">
        <v>118</v>
      </c>
      <c r="E58" s="121"/>
      <c r="F58" s="124"/>
      <c r="G58" s="121" t="s">
        <v>119</v>
      </c>
      <c r="H58" s="138" t="s">
        <v>143</v>
      </c>
      <c r="I58" s="121"/>
      <c r="J58" s="122"/>
      <c r="K58" s="121" t="s">
        <v>686</v>
      </c>
      <c r="L58" s="127">
        <v>81034</v>
      </c>
      <c r="M58" s="126">
        <v>9677375</v>
      </c>
      <c r="N58" s="123">
        <v>45847</v>
      </c>
    </row>
    <row r="59" spans="1:14" ht="15" customHeight="1">
      <c r="A59" s="127">
        <v>63000</v>
      </c>
      <c r="B59" s="121" t="s">
        <v>89</v>
      </c>
      <c r="C59" s="124" t="s">
        <v>99</v>
      </c>
      <c r="D59" s="124" t="s">
        <v>65</v>
      </c>
      <c r="E59" s="124" t="s">
        <v>66</v>
      </c>
      <c r="F59" s="124"/>
      <c r="G59" s="121" t="s">
        <v>67</v>
      </c>
      <c r="H59" s="138" t="s">
        <v>68</v>
      </c>
      <c r="I59" s="124"/>
      <c r="J59" s="124"/>
      <c r="K59" s="121" t="s">
        <v>91</v>
      </c>
      <c r="L59" s="127">
        <v>82295</v>
      </c>
      <c r="M59" s="125">
        <v>9361225</v>
      </c>
      <c r="N59" s="123">
        <v>45859.528611111113</v>
      </c>
    </row>
    <row r="60" spans="1:14" hidden="1">
      <c r="A60" s="141">
        <v>22000</v>
      </c>
      <c r="B60" s="136" t="s">
        <v>89</v>
      </c>
      <c r="C60" s="136" t="s">
        <v>687</v>
      </c>
      <c r="D60" s="136" t="s">
        <v>130</v>
      </c>
      <c r="E60" s="136" t="s">
        <v>297</v>
      </c>
      <c r="F60" s="124"/>
      <c r="G60" s="136" t="s">
        <v>71</v>
      </c>
      <c r="H60" s="137" t="s">
        <v>72</v>
      </c>
      <c r="I60" s="124"/>
      <c r="J60" s="124"/>
      <c r="K60" s="121" t="s">
        <v>688</v>
      </c>
      <c r="L60" s="127">
        <v>28358</v>
      </c>
      <c r="M60" s="125">
        <v>9519212</v>
      </c>
      <c r="N60" s="144">
        <v>45860</v>
      </c>
    </row>
    <row r="61" spans="1:14" hidden="1">
      <c r="A61" s="141">
        <v>43492</v>
      </c>
      <c r="B61" s="136" t="s">
        <v>89</v>
      </c>
      <c r="C61" s="136" t="s">
        <v>689</v>
      </c>
      <c r="D61" s="136" t="s">
        <v>106</v>
      </c>
      <c r="E61" s="136" t="s">
        <v>311</v>
      </c>
      <c r="F61" s="124"/>
      <c r="G61" s="136" t="s">
        <v>77</v>
      </c>
      <c r="H61" s="137" t="s">
        <v>690</v>
      </c>
      <c r="I61" s="124"/>
      <c r="J61" s="124"/>
      <c r="K61" s="121" t="s">
        <v>691</v>
      </c>
      <c r="L61" s="127">
        <v>58689</v>
      </c>
      <c r="M61" s="125">
        <v>9572082</v>
      </c>
      <c r="N61" s="123">
        <v>45862</v>
      </c>
    </row>
    <row r="62" spans="1:14" ht="15" hidden="1" customHeight="1">
      <c r="A62" s="141">
        <v>31864</v>
      </c>
      <c r="B62" s="136" t="s">
        <v>89</v>
      </c>
      <c r="C62" s="136" t="s">
        <v>692</v>
      </c>
      <c r="D62" s="136" t="s">
        <v>106</v>
      </c>
      <c r="E62" s="136" t="s">
        <v>309</v>
      </c>
      <c r="F62" s="124"/>
      <c r="G62" s="136" t="s">
        <v>77</v>
      </c>
      <c r="H62" s="137" t="s">
        <v>288</v>
      </c>
      <c r="I62" s="124"/>
      <c r="J62" s="124"/>
      <c r="K62" s="121" t="s">
        <v>693</v>
      </c>
      <c r="L62" s="127">
        <v>62407</v>
      </c>
      <c r="M62" s="125">
        <v>9838498</v>
      </c>
      <c r="N62" s="123">
        <v>45862</v>
      </c>
    </row>
    <row r="63" spans="1:14" ht="29.25" hidden="1">
      <c r="A63" s="127">
        <v>60000</v>
      </c>
      <c r="B63" s="121"/>
      <c r="C63" s="121" t="s">
        <v>169</v>
      </c>
      <c r="D63" s="121" t="s">
        <v>69</v>
      </c>
      <c r="E63" s="121" t="s">
        <v>162</v>
      </c>
      <c r="F63" s="124"/>
      <c r="G63" s="121" t="s">
        <v>170</v>
      </c>
      <c r="H63" s="138" t="s">
        <v>171</v>
      </c>
      <c r="I63" s="121"/>
      <c r="J63" s="122"/>
      <c r="K63" s="121" t="s">
        <v>375</v>
      </c>
      <c r="L63" s="127">
        <v>63716</v>
      </c>
      <c r="M63" s="126">
        <v>1047067</v>
      </c>
      <c r="N63" s="123">
        <v>45812</v>
      </c>
    </row>
    <row r="64" spans="1:14" ht="29.25">
      <c r="A64" s="127">
        <v>51247</v>
      </c>
      <c r="B64" s="121" t="s">
        <v>89</v>
      </c>
      <c r="C64" s="121" t="s">
        <v>227</v>
      </c>
      <c r="D64" s="128" t="s">
        <v>106</v>
      </c>
      <c r="E64" s="121"/>
      <c r="F64" s="124"/>
      <c r="G64" s="121" t="s">
        <v>67</v>
      </c>
      <c r="H64" s="138" t="s">
        <v>124</v>
      </c>
      <c r="I64" s="121"/>
      <c r="J64" s="122"/>
      <c r="K64" s="121" t="s">
        <v>395</v>
      </c>
      <c r="L64" s="127">
        <v>58680</v>
      </c>
      <c r="M64" s="126">
        <v>9503988</v>
      </c>
      <c r="N64" s="123">
        <v>45835</v>
      </c>
    </row>
    <row r="65" spans="1:14">
      <c r="A65" s="127">
        <v>62849</v>
      </c>
      <c r="B65" s="121" t="s">
        <v>89</v>
      </c>
      <c r="C65" s="124" t="s">
        <v>341</v>
      </c>
      <c r="D65" s="124" t="s">
        <v>534</v>
      </c>
      <c r="E65" s="124" t="s">
        <v>301</v>
      </c>
      <c r="F65" s="124"/>
      <c r="G65" s="121" t="s">
        <v>67</v>
      </c>
      <c r="H65" s="138" t="s">
        <v>302</v>
      </c>
      <c r="I65" s="124"/>
      <c r="J65" s="124"/>
      <c r="K65" s="121" t="s">
        <v>443</v>
      </c>
      <c r="L65" s="127">
        <v>82138</v>
      </c>
      <c r="M65" s="125">
        <v>9582958</v>
      </c>
      <c r="N65" s="123">
        <v>45852.449571759258</v>
      </c>
    </row>
    <row r="66" spans="1:14" hidden="1">
      <c r="A66" s="141">
        <v>23424</v>
      </c>
      <c r="B66" s="136" t="s">
        <v>89</v>
      </c>
      <c r="C66" s="136" t="s">
        <v>694</v>
      </c>
      <c r="D66" s="136" t="s">
        <v>180</v>
      </c>
      <c r="E66" s="124"/>
      <c r="F66" s="124"/>
      <c r="G66" s="136" t="s">
        <v>653</v>
      </c>
      <c r="H66" s="137" t="s">
        <v>695</v>
      </c>
      <c r="I66" s="124"/>
      <c r="J66" s="124"/>
      <c r="K66" s="121" t="s">
        <v>654</v>
      </c>
      <c r="L66" s="127">
        <v>36563</v>
      </c>
      <c r="M66" s="125">
        <v>9200330</v>
      </c>
      <c r="N66" s="123">
        <v>45854</v>
      </c>
    </row>
    <row r="67" spans="1:14" ht="19.5" customHeight="1">
      <c r="A67" s="127">
        <v>60750</v>
      </c>
      <c r="B67" s="121" t="s">
        <v>89</v>
      </c>
      <c r="C67" s="124" t="s">
        <v>365</v>
      </c>
      <c r="D67" s="124" t="s">
        <v>65</v>
      </c>
      <c r="E67" s="124" t="s">
        <v>303</v>
      </c>
      <c r="F67" s="124"/>
      <c r="G67" s="121" t="s">
        <v>67</v>
      </c>
      <c r="H67" s="138" t="s">
        <v>138</v>
      </c>
      <c r="I67" s="124"/>
      <c r="J67" s="124"/>
      <c r="K67" s="121" t="s">
        <v>469</v>
      </c>
      <c r="L67" s="127">
        <v>75356</v>
      </c>
      <c r="M67" s="125">
        <v>9336610</v>
      </c>
      <c r="N67" s="123">
        <v>45857.665914351855</v>
      </c>
    </row>
    <row r="68" spans="1:14" hidden="1">
      <c r="A68" s="141">
        <v>44848</v>
      </c>
      <c r="B68" s="136" t="s">
        <v>621</v>
      </c>
      <c r="C68" s="136" t="s">
        <v>696</v>
      </c>
      <c r="D68" s="136" t="s">
        <v>114</v>
      </c>
      <c r="E68" s="136" t="s">
        <v>294</v>
      </c>
      <c r="F68" s="124"/>
      <c r="G68" s="136" t="s">
        <v>58</v>
      </c>
      <c r="H68" s="137" t="s">
        <v>697</v>
      </c>
      <c r="I68" s="124"/>
      <c r="J68" s="124"/>
      <c r="K68" s="121" t="s">
        <v>698</v>
      </c>
      <c r="L68" s="127">
        <v>6113</v>
      </c>
      <c r="M68" s="125">
        <v>9920722</v>
      </c>
      <c r="N68" s="123">
        <v>45858</v>
      </c>
    </row>
    <row r="69" spans="1:14" hidden="1">
      <c r="A69" s="141">
        <v>13748</v>
      </c>
      <c r="B69" s="136" t="s">
        <v>621</v>
      </c>
      <c r="C69" s="136" t="s">
        <v>699</v>
      </c>
      <c r="D69" s="136" t="s">
        <v>611</v>
      </c>
      <c r="E69" s="136" t="s">
        <v>612</v>
      </c>
      <c r="F69" s="124"/>
      <c r="G69" s="136" t="s">
        <v>77</v>
      </c>
      <c r="H69" s="137" t="s">
        <v>700</v>
      </c>
      <c r="I69" s="124"/>
      <c r="J69" s="124"/>
      <c r="K69" s="121" t="s">
        <v>701</v>
      </c>
      <c r="L69" s="127">
        <v>37212</v>
      </c>
      <c r="M69" s="125">
        <v>9596026</v>
      </c>
      <c r="N69" s="123">
        <v>45860</v>
      </c>
    </row>
    <row r="70" spans="1:14">
      <c r="A70" s="141">
        <v>20786</v>
      </c>
      <c r="B70" s="136" t="s">
        <v>3</v>
      </c>
      <c r="C70" s="136" t="s">
        <v>702</v>
      </c>
      <c r="D70" s="136" t="s">
        <v>625</v>
      </c>
      <c r="E70" s="136" t="s">
        <v>703</v>
      </c>
      <c r="F70" s="124"/>
      <c r="G70" s="136" t="s">
        <v>67</v>
      </c>
      <c r="H70" s="137" t="s">
        <v>704</v>
      </c>
      <c r="I70" s="124"/>
      <c r="J70" s="124"/>
      <c r="K70" s="121" t="s">
        <v>705</v>
      </c>
      <c r="L70" s="127">
        <v>37006</v>
      </c>
      <c r="M70" s="125">
        <v>9711729</v>
      </c>
      <c r="N70" s="123">
        <v>45863</v>
      </c>
    </row>
    <row r="71" spans="1:14" hidden="1">
      <c r="A71" s="141">
        <v>12100</v>
      </c>
      <c r="B71" s="136" t="s">
        <v>3</v>
      </c>
      <c r="C71" s="136" t="s">
        <v>479</v>
      </c>
      <c r="D71" s="136" t="s">
        <v>131</v>
      </c>
      <c r="E71" s="136" t="s">
        <v>480</v>
      </c>
      <c r="F71" s="124"/>
      <c r="G71" s="136" t="s">
        <v>481</v>
      </c>
      <c r="H71" s="137" t="s">
        <v>482</v>
      </c>
      <c r="I71" s="124"/>
      <c r="J71" s="124"/>
      <c r="K71" s="121" t="s">
        <v>483</v>
      </c>
      <c r="L71" s="127">
        <v>14640</v>
      </c>
      <c r="M71" s="125">
        <v>9656553</v>
      </c>
      <c r="N71" s="123">
        <v>45866</v>
      </c>
    </row>
    <row r="72" spans="1:14" hidden="1">
      <c r="A72" s="141">
        <v>11000</v>
      </c>
      <c r="B72" s="136" t="s">
        <v>3</v>
      </c>
      <c r="C72" s="136" t="s">
        <v>496</v>
      </c>
      <c r="D72" s="121" t="s">
        <v>111</v>
      </c>
      <c r="E72" s="136" t="s">
        <v>497</v>
      </c>
      <c r="F72" s="124"/>
      <c r="G72" s="136" t="s">
        <v>33</v>
      </c>
      <c r="H72" s="137" t="s">
        <v>499</v>
      </c>
      <c r="I72" s="124"/>
      <c r="J72" s="124"/>
      <c r="K72" s="121" t="s">
        <v>500</v>
      </c>
      <c r="L72" s="127">
        <v>17924</v>
      </c>
      <c r="M72" s="125">
        <v>9466300</v>
      </c>
      <c r="N72" s="123">
        <v>45867</v>
      </c>
    </row>
    <row r="73" spans="1:14" hidden="1">
      <c r="A73" s="141">
        <v>49499</v>
      </c>
      <c r="B73" s="136" t="s">
        <v>89</v>
      </c>
      <c r="C73" s="136" t="s">
        <v>146</v>
      </c>
      <c r="D73" s="136" t="s">
        <v>69</v>
      </c>
      <c r="E73" s="136" t="s">
        <v>70</v>
      </c>
      <c r="F73" s="124"/>
      <c r="G73" s="136" t="s">
        <v>140</v>
      </c>
      <c r="H73" s="137" t="s">
        <v>141</v>
      </c>
      <c r="I73" s="124"/>
      <c r="J73" s="124"/>
      <c r="K73" s="121" t="s">
        <v>150</v>
      </c>
      <c r="L73" s="127">
        <v>60436</v>
      </c>
      <c r="M73" s="125">
        <v>9658965</v>
      </c>
      <c r="N73" s="123">
        <v>45874</v>
      </c>
    </row>
    <row r="74" spans="1:14" hidden="1">
      <c r="A74" s="127">
        <v>55000</v>
      </c>
      <c r="B74" s="121" t="s">
        <v>3</v>
      </c>
      <c r="C74" s="121" t="s">
        <v>265</v>
      </c>
      <c r="D74" s="121" t="s">
        <v>83</v>
      </c>
      <c r="E74" s="121"/>
      <c r="F74" s="124"/>
      <c r="G74" s="121" t="s">
        <v>134</v>
      </c>
      <c r="H74" s="120" t="s">
        <v>234</v>
      </c>
      <c r="I74" s="121"/>
      <c r="J74" s="122"/>
      <c r="K74" s="121" t="s">
        <v>419</v>
      </c>
      <c r="L74" s="127">
        <v>64000</v>
      </c>
      <c r="M74" s="126">
        <v>9986958</v>
      </c>
      <c r="N74" s="123">
        <v>45843</v>
      </c>
    </row>
    <row r="75" spans="1:14" ht="29.25">
      <c r="A75" s="127">
        <v>59136</v>
      </c>
      <c r="B75" s="121" t="s">
        <v>89</v>
      </c>
      <c r="C75" s="121" t="s">
        <v>289</v>
      </c>
      <c r="D75" s="121" t="s">
        <v>65</v>
      </c>
      <c r="E75" s="121"/>
      <c r="F75" s="124"/>
      <c r="G75" s="121" t="s">
        <v>67</v>
      </c>
      <c r="H75" s="120" t="s">
        <v>261</v>
      </c>
      <c r="I75" s="121"/>
      <c r="J75" s="122"/>
      <c r="K75" s="121" t="s">
        <v>433</v>
      </c>
      <c r="L75" s="127">
        <v>77997</v>
      </c>
      <c r="M75" s="126">
        <v>9694490</v>
      </c>
      <c r="N75" s="123">
        <v>45849</v>
      </c>
    </row>
    <row r="76" spans="1:14">
      <c r="A76" s="141">
        <v>28130</v>
      </c>
      <c r="B76" s="136" t="s">
        <v>3</v>
      </c>
      <c r="C76" s="136" t="s">
        <v>706</v>
      </c>
      <c r="D76" s="136" t="s">
        <v>64</v>
      </c>
      <c r="E76" s="136" t="s">
        <v>73</v>
      </c>
      <c r="F76" s="124"/>
      <c r="G76" s="136" t="s">
        <v>67</v>
      </c>
      <c r="H76" s="137" t="s">
        <v>127</v>
      </c>
      <c r="I76" s="124"/>
      <c r="J76" s="124"/>
      <c r="K76" s="121" t="s">
        <v>707</v>
      </c>
      <c r="L76" s="127">
        <v>31893</v>
      </c>
      <c r="M76" s="125">
        <v>9524669</v>
      </c>
      <c r="N76" s="123">
        <v>45854</v>
      </c>
    </row>
    <row r="77" spans="1:14">
      <c r="A77" s="141">
        <v>66159</v>
      </c>
      <c r="B77" s="136" t="s">
        <v>89</v>
      </c>
      <c r="C77" s="136" t="s">
        <v>708</v>
      </c>
      <c r="D77" s="136" t="s">
        <v>65</v>
      </c>
      <c r="E77" s="136" t="s">
        <v>66</v>
      </c>
      <c r="F77" s="124"/>
      <c r="G77" s="136" t="s">
        <v>67</v>
      </c>
      <c r="H77" s="137" t="s">
        <v>709</v>
      </c>
      <c r="I77" s="124"/>
      <c r="J77" s="124"/>
      <c r="K77" s="121" t="s">
        <v>710</v>
      </c>
      <c r="L77" s="127">
        <v>82079</v>
      </c>
      <c r="M77" s="125">
        <v>9805685</v>
      </c>
      <c r="N77" s="123">
        <v>45857</v>
      </c>
    </row>
    <row r="78" spans="1:14" hidden="1">
      <c r="A78" s="141">
        <v>56100</v>
      </c>
      <c r="B78" s="136" t="s">
        <v>621</v>
      </c>
      <c r="C78" s="136" t="s">
        <v>711</v>
      </c>
      <c r="D78" s="136" t="s">
        <v>611</v>
      </c>
      <c r="E78" s="136" t="s">
        <v>612</v>
      </c>
      <c r="F78" s="124"/>
      <c r="G78" s="136" t="s">
        <v>58</v>
      </c>
      <c r="H78" s="137" t="s">
        <v>697</v>
      </c>
      <c r="I78" s="124"/>
      <c r="J78" s="124"/>
      <c r="K78" s="121" t="s">
        <v>458</v>
      </c>
      <c r="L78" s="127">
        <v>64700</v>
      </c>
      <c r="M78" s="125">
        <v>9985784</v>
      </c>
      <c r="N78" s="123">
        <v>45860</v>
      </c>
    </row>
    <row r="79" spans="1:14" hidden="1">
      <c r="A79" s="141">
        <v>21197</v>
      </c>
      <c r="B79" s="136" t="s">
        <v>3</v>
      </c>
      <c r="C79" s="136" t="s">
        <v>712</v>
      </c>
      <c r="D79" s="136" t="s">
        <v>172</v>
      </c>
      <c r="E79" s="136" t="s">
        <v>63</v>
      </c>
      <c r="F79" s="124"/>
      <c r="G79" s="136" t="s">
        <v>33</v>
      </c>
      <c r="H79" s="137" t="s">
        <v>285</v>
      </c>
      <c r="I79" s="124"/>
      <c r="J79" s="124"/>
      <c r="K79" s="121" t="s">
        <v>685</v>
      </c>
      <c r="L79" s="127">
        <v>34763</v>
      </c>
      <c r="M79" s="125">
        <v>9975387</v>
      </c>
      <c r="N79" s="123">
        <v>45862</v>
      </c>
    </row>
    <row r="80" spans="1:14" hidden="1">
      <c r="A80" s="141">
        <v>32000</v>
      </c>
      <c r="B80" s="136" t="s">
        <v>621</v>
      </c>
      <c r="C80" s="136" t="s">
        <v>484</v>
      </c>
      <c r="D80" s="136" t="s">
        <v>122</v>
      </c>
      <c r="E80" s="124"/>
      <c r="F80" s="124"/>
      <c r="G80" s="136" t="s">
        <v>7</v>
      </c>
      <c r="H80" s="137" t="s">
        <v>204</v>
      </c>
      <c r="I80" s="124"/>
      <c r="J80" s="124"/>
      <c r="K80" s="121" t="s">
        <v>485</v>
      </c>
      <c r="L80" s="127">
        <v>77198</v>
      </c>
      <c r="M80" s="125">
        <v>9609512</v>
      </c>
      <c r="N80" s="123">
        <v>45866</v>
      </c>
    </row>
    <row r="81" spans="1:14" hidden="1">
      <c r="A81" s="141">
        <v>55175</v>
      </c>
      <c r="B81" s="136" t="s">
        <v>89</v>
      </c>
      <c r="C81" s="136" t="s">
        <v>501</v>
      </c>
      <c r="D81" s="136" t="s">
        <v>106</v>
      </c>
      <c r="E81" s="136" t="s">
        <v>323</v>
      </c>
      <c r="F81" s="124"/>
      <c r="G81" s="136" t="s">
        <v>77</v>
      </c>
      <c r="H81" s="137" t="s">
        <v>78</v>
      </c>
      <c r="I81" s="124"/>
      <c r="J81" s="124"/>
      <c r="K81" s="121" t="s">
        <v>502</v>
      </c>
      <c r="L81" s="127">
        <v>63693</v>
      </c>
      <c r="M81" s="125">
        <v>9925772</v>
      </c>
      <c r="N81" s="123">
        <v>45867</v>
      </c>
    </row>
    <row r="82" spans="1:14" hidden="1">
      <c r="A82" s="127">
        <v>15385</v>
      </c>
      <c r="B82" s="121" t="s">
        <v>89</v>
      </c>
      <c r="C82" s="121" t="s">
        <v>207</v>
      </c>
      <c r="D82" s="121" t="s">
        <v>69</v>
      </c>
      <c r="E82" s="121"/>
      <c r="F82" s="124"/>
      <c r="G82" s="121" t="s">
        <v>55</v>
      </c>
      <c r="H82" s="138" t="s">
        <v>56</v>
      </c>
      <c r="I82" s="121"/>
      <c r="J82" s="122"/>
      <c r="K82" s="121" t="s">
        <v>386</v>
      </c>
      <c r="L82" s="127">
        <v>38101</v>
      </c>
      <c r="M82" s="126">
        <v>9660061</v>
      </c>
      <c r="N82" s="123">
        <v>45829</v>
      </c>
    </row>
    <row r="83" spans="1:14" ht="29.25" hidden="1">
      <c r="A83" s="127">
        <v>10000</v>
      </c>
      <c r="B83" s="121" t="s">
        <v>3</v>
      </c>
      <c r="C83" s="121" t="s">
        <v>713</v>
      </c>
      <c r="D83" s="121" t="s">
        <v>714</v>
      </c>
      <c r="E83" s="121"/>
      <c r="F83" s="124"/>
      <c r="G83" s="121" t="s">
        <v>7</v>
      </c>
      <c r="H83" s="138" t="s">
        <v>204</v>
      </c>
      <c r="I83" s="121"/>
      <c r="J83" s="122"/>
      <c r="K83" s="121" t="s">
        <v>715</v>
      </c>
      <c r="L83" s="127">
        <v>82400</v>
      </c>
      <c r="M83" s="126">
        <v>9947287</v>
      </c>
      <c r="N83" s="123">
        <v>45844</v>
      </c>
    </row>
    <row r="84" spans="1:14">
      <c r="A84" s="141">
        <v>51881</v>
      </c>
      <c r="B84" s="136" t="s">
        <v>3</v>
      </c>
      <c r="C84" s="136" t="s">
        <v>716</v>
      </c>
      <c r="D84" s="136" t="s">
        <v>65</v>
      </c>
      <c r="E84" s="136" t="s">
        <v>303</v>
      </c>
      <c r="F84" s="124"/>
      <c r="G84" s="136" t="s">
        <v>67</v>
      </c>
      <c r="H84" s="137" t="s">
        <v>223</v>
      </c>
      <c r="I84" s="124"/>
      <c r="J84" s="124"/>
      <c r="K84" s="121" t="s">
        <v>717</v>
      </c>
      <c r="L84" s="127">
        <v>61139</v>
      </c>
      <c r="M84" s="125">
        <v>9852028</v>
      </c>
      <c r="N84" s="123">
        <v>45863</v>
      </c>
    </row>
    <row r="85" spans="1:14" hidden="1">
      <c r="A85" s="141">
        <v>8323</v>
      </c>
      <c r="B85" s="136" t="s">
        <v>3</v>
      </c>
      <c r="C85" s="136" t="s">
        <v>718</v>
      </c>
      <c r="D85" s="136" t="s">
        <v>106</v>
      </c>
      <c r="E85" s="136" t="s">
        <v>296</v>
      </c>
      <c r="F85" s="124"/>
      <c r="G85" s="136" t="s">
        <v>191</v>
      </c>
      <c r="H85" s="137" t="s">
        <v>192</v>
      </c>
      <c r="I85" s="124"/>
      <c r="J85" s="124"/>
      <c r="K85" s="121" t="s">
        <v>374</v>
      </c>
      <c r="L85" s="127">
        <v>40261</v>
      </c>
      <c r="M85" s="125">
        <v>9873888</v>
      </c>
      <c r="N85" s="123">
        <v>45863</v>
      </c>
    </row>
    <row r="86" spans="1:14" hidden="1">
      <c r="A86" s="127">
        <v>55000</v>
      </c>
      <c r="B86" s="121" t="s">
        <v>3</v>
      </c>
      <c r="C86" s="124" t="s">
        <v>103</v>
      </c>
      <c r="D86" s="124" t="s">
        <v>83</v>
      </c>
      <c r="E86" s="124" t="s">
        <v>84</v>
      </c>
      <c r="F86" s="124"/>
      <c r="G86" s="121" t="s">
        <v>85</v>
      </c>
      <c r="H86" s="138" t="s">
        <v>86</v>
      </c>
      <c r="I86" s="124"/>
      <c r="J86" s="124"/>
      <c r="K86" s="121" t="s">
        <v>95</v>
      </c>
      <c r="L86" s="127">
        <v>64744</v>
      </c>
      <c r="M86" s="125">
        <v>1021893</v>
      </c>
      <c r="N86" s="123">
        <v>45864.249745370369</v>
      </c>
    </row>
    <row r="87" spans="1:14" hidden="1">
      <c r="A87" s="141">
        <v>30000</v>
      </c>
      <c r="B87" s="136" t="s">
        <v>3</v>
      </c>
      <c r="C87" s="136" t="s">
        <v>503</v>
      </c>
      <c r="D87" s="136" t="s">
        <v>130</v>
      </c>
      <c r="E87" s="136" t="s">
        <v>297</v>
      </c>
      <c r="F87" s="124"/>
      <c r="G87" s="136" t="s">
        <v>481</v>
      </c>
      <c r="H87" s="137" t="s">
        <v>482</v>
      </c>
      <c r="I87" s="124"/>
      <c r="J87" s="124"/>
      <c r="K87" s="121" t="s">
        <v>504</v>
      </c>
      <c r="L87" s="127">
        <v>39996</v>
      </c>
      <c r="M87" s="125">
        <v>9965617</v>
      </c>
      <c r="N87" s="123">
        <v>45867</v>
      </c>
    </row>
    <row r="88" spans="1:14" hidden="1">
      <c r="A88" s="141">
        <v>57606</v>
      </c>
      <c r="B88" s="136" t="s">
        <v>89</v>
      </c>
      <c r="C88" s="136" t="s">
        <v>540</v>
      </c>
      <c r="D88" s="136" t="s">
        <v>106</v>
      </c>
      <c r="E88" s="136" t="s">
        <v>309</v>
      </c>
      <c r="F88" s="124"/>
      <c r="G88" s="136" t="s">
        <v>77</v>
      </c>
      <c r="H88" s="137" t="s">
        <v>78</v>
      </c>
      <c r="I88" s="124"/>
      <c r="J88" s="124"/>
      <c r="K88" s="121" t="s">
        <v>541</v>
      </c>
      <c r="L88" s="127">
        <v>61070</v>
      </c>
      <c r="M88" s="125">
        <v>9911654</v>
      </c>
      <c r="N88" s="123">
        <v>45869</v>
      </c>
    </row>
    <row r="89" spans="1:14" hidden="1">
      <c r="A89" s="141">
        <v>32997</v>
      </c>
      <c r="B89" s="136" t="s">
        <v>3</v>
      </c>
      <c r="C89" s="136" t="s">
        <v>542</v>
      </c>
      <c r="D89" s="136" t="s">
        <v>106</v>
      </c>
      <c r="E89" s="136" t="s">
        <v>323</v>
      </c>
      <c r="F89" s="124"/>
      <c r="G89" s="136" t="s">
        <v>81</v>
      </c>
      <c r="H89" s="137" t="s">
        <v>82</v>
      </c>
      <c r="I89" s="124"/>
      <c r="J89" s="124"/>
      <c r="K89" s="121" t="s">
        <v>543</v>
      </c>
      <c r="L89" s="127">
        <v>37055</v>
      </c>
      <c r="M89" s="125">
        <v>9691163</v>
      </c>
      <c r="N89" s="123">
        <v>45869</v>
      </c>
    </row>
    <row r="90" spans="1:14" hidden="1">
      <c r="A90" s="127">
        <v>24025</v>
      </c>
      <c r="B90" s="121" t="s">
        <v>621</v>
      </c>
      <c r="C90" s="121" t="s">
        <v>237</v>
      </c>
      <c r="D90" s="128" t="s">
        <v>106</v>
      </c>
      <c r="E90" s="121"/>
      <c r="F90" s="124"/>
      <c r="G90" s="121" t="s">
        <v>119</v>
      </c>
      <c r="H90" s="138" t="s">
        <v>626</v>
      </c>
      <c r="I90" s="121"/>
      <c r="J90" s="122"/>
      <c r="K90" s="121" t="s">
        <v>400</v>
      </c>
      <c r="L90" s="127">
        <v>26406</v>
      </c>
      <c r="M90" s="126">
        <v>9443360</v>
      </c>
      <c r="N90" s="123">
        <v>45838</v>
      </c>
    </row>
    <row r="91" spans="1:14" hidden="1">
      <c r="A91" s="127">
        <v>43312</v>
      </c>
      <c r="B91" s="121" t="s">
        <v>3</v>
      </c>
      <c r="C91" s="124" t="s">
        <v>363</v>
      </c>
      <c r="D91" s="124" t="s">
        <v>534</v>
      </c>
      <c r="E91" s="124" t="s">
        <v>301</v>
      </c>
      <c r="F91" s="124"/>
      <c r="G91" s="121" t="s">
        <v>109</v>
      </c>
      <c r="H91" s="138" t="s">
        <v>110</v>
      </c>
      <c r="I91" s="124"/>
      <c r="J91" s="124"/>
      <c r="K91" s="121" t="s">
        <v>467</v>
      </c>
      <c r="L91" s="127">
        <v>55820</v>
      </c>
      <c r="M91" s="125">
        <v>9690511</v>
      </c>
      <c r="N91" s="123">
        <v>45852.870324074072</v>
      </c>
    </row>
    <row r="92" spans="1:14" hidden="1">
      <c r="A92" s="127">
        <v>50000</v>
      </c>
      <c r="B92" s="121" t="s">
        <v>3</v>
      </c>
      <c r="C92" s="121" t="s">
        <v>328</v>
      </c>
      <c r="D92" s="121" t="s">
        <v>83</v>
      </c>
      <c r="E92" s="121"/>
      <c r="F92" s="124"/>
      <c r="G92" s="136" t="s">
        <v>59</v>
      </c>
      <c r="H92" s="137" t="s">
        <v>719</v>
      </c>
      <c r="I92" s="121"/>
      <c r="J92" s="122"/>
      <c r="K92" s="121" t="s">
        <v>466</v>
      </c>
      <c r="L92" s="127">
        <v>81852</v>
      </c>
      <c r="M92" s="126">
        <v>9611254</v>
      </c>
      <c r="N92" s="123">
        <v>45856</v>
      </c>
    </row>
    <row r="93" spans="1:14" hidden="1">
      <c r="A93" s="127">
        <v>55000</v>
      </c>
      <c r="B93" s="121" t="s">
        <v>3</v>
      </c>
      <c r="C93" s="124" t="s">
        <v>369</v>
      </c>
      <c r="D93" s="124" t="s">
        <v>64</v>
      </c>
      <c r="E93" s="124" t="s">
        <v>73</v>
      </c>
      <c r="F93" s="124"/>
      <c r="G93" s="121" t="s">
        <v>77</v>
      </c>
      <c r="H93" s="138" t="s">
        <v>288</v>
      </c>
      <c r="I93" s="124"/>
      <c r="J93" s="124"/>
      <c r="K93" s="121" t="s">
        <v>473</v>
      </c>
      <c r="L93" s="127">
        <v>63500</v>
      </c>
      <c r="M93" s="125">
        <v>1042897</v>
      </c>
      <c r="N93" s="123">
        <v>45857.05667824074</v>
      </c>
    </row>
    <row r="94" spans="1:14" hidden="1">
      <c r="A94" s="141">
        <v>24169</v>
      </c>
      <c r="B94" s="136" t="s">
        <v>89</v>
      </c>
      <c r="C94" s="136" t="s">
        <v>720</v>
      </c>
      <c r="D94" s="136" t="s">
        <v>106</v>
      </c>
      <c r="E94" s="136" t="s">
        <v>296</v>
      </c>
      <c r="F94" s="124"/>
      <c r="G94" s="136" t="s">
        <v>7</v>
      </c>
      <c r="H94" s="137" t="s">
        <v>721</v>
      </c>
      <c r="I94" s="124"/>
      <c r="J94" s="124"/>
      <c r="K94" s="121" t="s">
        <v>722</v>
      </c>
      <c r="L94" s="127">
        <v>31699</v>
      </c>
      <c r="M94" s="125">
        <v>9302906</v>
      </c>
      <c r="N94" s="123">
        <v>45858</v>
      </c>
    </row>
    <row r="95" spans="1:14" hidden="1">
      <c r="A95" s="141">
        <v>39609</v>
      </c>
      <c r="B95" s="136" t="s">
        <v>3</v>
      </c>
      <c r="C95" s="136" t="s">
        <v>723</v>
      </c>
      <c r="D95" s="136" t="s">
        <v>534</v>
      </c>
      <c r="E95" s="136" t="s">
        <v>301</v>
      </c>
      <c r="F95" s="124"/>
      <c r="G95" s="136" t="s">
        <v>119</v>
      </c>
      <c r="H95" s="137" t="s">
        <v>132</v>
      </c>
      <c r="I95" s="124"/>
      <c r="J95" s="124"/>
      <c r="K95" s="121" t="s">
        <v>724</v>
      </c>
      <c r="L95" s="127">
        <v>42756</v>
      </c>
      <c r="M95" s="125">
        <v>9908243</v>
      </c>
      <c r="N95" s="123">
        <v>45858</v>
      </c>
    </row>
    <row r="96" spans="1:14" hidden="1">
      <c r="A96" s="141">
        <v>41454</v>
      </c>
      <c r="B96" s="136" t="s">
        <v>3</v>
      </c>
      <c r="C96" s="136" t="s">
        <v>725</v>
      </c>
      <c r="D96" s="136" t="s">
        <v>106</v>
      </c>
      <c r="E96" s="136" t="s">
        <v>323</v>
      </c>
      <c r="F96" s="124"/>
      <c r="G96" s="136" t="s">
        <v>77</v>
      </c>
      <c r="H96" s="137" t="s">
        <v>288</v>
      </c>
      <c r="I96" s="124"/>
      <c r="J96" s="124"/>
      <c r="K96" s="121" t="s">
        <v>726</v>
      </c>
      <c r="L96" s="127">
        <v>63449</v>
      </c>
      <c r="M96" s="125">
        <v>9821835</v>
      </c>
      <c r="N96" s="123">
        <v>45864</v>
      </c>
    </row>
    <row r="97" spans="1:14" ht="15" hidden="1" customHeight="1">
      <c r="A97" s="141">
        <v>7225</v>
      </c>
      <c r="B97" s="136" t="s">
        <v>3</v>
      </c>
      <c r="C97" s="136" t="s">
        <v>595</v>
      </c>
      <c r="D97" s="136" t="s">
        <v>69</v>
      </c>
      <c r="E97" s="136" t="s">
        <v>63</v>
      </c>
      <c r="F97" s="124"/>
      <c r="G97" s="136" t="s">
        <v>107</v>
      </c>
      <c r="H97" s="137" t="s">
        <v>133</v>
      </c>
      <c r="I97" s="124"/>
      <c r="J97" s="124"/>
      <c r="K97" s="121" t="s">
        <v>596</v>
      </c>
      <c r="L97" s="127">
        <v>32844</v>
      </c>
      <c r="M97" s="125">
        <v>9594432</v>
      </c>
      <c r="N97" s="123">
        <v>45872</v>
      </c>
    </row>
    <row r="98" spans="1:14" hidden="1">
      <c r="A98" s="141">
        <v>46655</v>
      </c>
      <c r="B98" s="136" t="s">
        <v>89</v>
      </c>
      <c r="C98" s="136" t="s">
        <v>727</v>
      </c>
      <c r="D98" s="136" t="s">
        <v>106</v>
      </c>
      <c r="E98" s="136" t="s">
        <v>323</v>
      </c>
      <c r="F98" s="124"/>
      <c r="G98" s="136" t="s">
        <v>140</v>
      </c>
      <c r="H98" s="137" t="s">
        <v>510</v>
      </c>
      <c r="I98" s="124"/>
      <c r="J98" s="124"/>
      <c r="K98" s="121" t="s">
        <v>728</v>
      </c>
      <c r="L98" s="127">
        <v>55688</v>
      </c>
      <c r="M98" s="125">
        <v>9514042</v>
      </c>
      <c r="N98" s="123">
        <v>45875</v>
      </c>
    </row>
    <row r="99" spans="1:14" hidden="1">
      <c r="A99" s="127">
        <v>31242</v>
      </c>
      <c r="B99" s="121" t="s">
        <v>3</v>
      </c>
      <c r="C99" s="121" t="s">
        <v>224</v>
      </c>
      <c r="D99" s="121" t="s">
        <v>130</v>
      </c>
      <c r="E99" s="121"/>
      <c r="F99" s="124"/>
      <c r="G99" s="121" t="s">
        <v>225</v>
      </c>
      <c r="H99" s="138" t="s">
        <v>226</v>
      </c>
      <c r="I99" s="121"/>
      <c r="J99" s="122"/>
      <c r="K99" s="121" t="s">
        <v>394</v>
      </c>
      <c r="L99" s="127">
        <v>36546</v>
      </c>
      <c r="M99" s="126">
        <v>9612296</v>
      </c>
      <c r="N99" s="123">
        <v>45834</v>
      </c>
    </row>
    <row r="100" spans="1:14" hidden="1">
      <c r="A100" s="127">
        <v>40000</v>
      </c>
      <c r="B100" s="121" t="s">
        <v>3</v>
      </c>
      <c r="C100" s="124" t="s">
        <v>337</v>
      </c>
      <c r="D100" s="124" t="s">
        <v>130</v>
      </c>
      <c r="E100" s="124" t="s">
        <v>297</v>
      </c>
      <c r="F100" s="124"/>
      <c r="G100" s="121" t="s">
        <v>54</v>
      </c>
      <c r="H100" s="138" t="s">
        <v>57</v>
      </c>
      <c r="I100" s="124"/>
      <c r="J100" s="124"/>
      <c r="K100" s="121" t="s">
        <v>438</v>
      </c>
      <c r="L100" s="127">
        <v>58018</v>
      </c>
      <c r="M100" s="125">
        <v>9490674</v>
      </c>
      <c r="N100" s="123">
        <v>45851.69458333333</v>
      </c>
    </row>
    <row r="101" spans="1:14">
      <c r="A101" s="141">
        <v>61000</v>
      </c>
      <c r="B101" s="136" t="s">
        <v>89</v>
      </c>
      <c r="C101" s="136" t="s">
        <v>729</v>
      </c>
      <c r="D101" s="136" t="s">
        <v>118</v>
      </c>
      <c r="E101" s="136" t="s">
        <v>292</v>
      </c>
      <c r="F101" s="124"/>
      <c r="G101" s="136" t="s">
        <v>67</v>
      </c>
      <c r="H101" s="137" t="s">
        <v>124</v>
      </c>
      <c r="I101" s="124"/>
      <c r="J101" s="124"/>
      <c r="K101" s="121" t="s">
        <v>730</v>
      </c>
      <c r="L101" s="127">
        <v>81974</v>
      </c>
      <c r="M101" s="125">
        <v>9929027</v>
      </c>
      <c r="N101" s="123">
        <v>45860</v>
      </c>
    </row>
    <row r="102" spans="1:14" ht="15" hidden="1" customHeight="1">
      <c r="A102" s="141">
        <v>68321</v>
      </c>
      <c r="B102" s="136" t="s">
        <v>89</v>
      </c>
      <c r="C102" s="136" t="s">
        <v>731</v>
      </c>
      <c r="D102" s="136" t="s">
        <v>65</v>
      </c>
      <c r="E102" s="136" t="s">
        <v>66</v>
      </c>
      <c r="F102" s="124"/>
      <c r="G102" s="136" t="s">
        <v>119</v>
      </c>
      <c r="H102" s="137" t="s">
        <v>238</v>
      </c>
      <c r="I102" s="124"/>
      <c r="J102" s="124"/>
      <c r="K102" s="121" t="s">
        <v>732</v>
      </c>
      <c r="L102" s="127">
        <v>83055</v>
      </c>
      <c r="M102" s="125">
        <v>1019852</v>
      </c>
      <c r="N102" s="123">
        <v>45863</v>
      </c>
    </row>
    <row r="103" spans="1:14" hidden="1">
      <c r="A103" s="141">
        <v>11000</v>
      </c>
      <c r="B103" s="136" t="s">
        <v>89</v>
      </c>
      <c r="C103" s="136" t="s">
        <v>544</v>
      </c>
      <c r="D103" s="136" t="s">
        <v>180</v>
      </c>
      <c r="E103" s="136" t="s">
        <v>545</v>
      </c>
      <c r="F103" s="124"/>
      <c r="G103" s="136" t="s">
        <v>33</v>
      </c>
      <c r="H103" s="137" t="s">
        <v>546</v>
      </c>
      <c r="I103" s="124"/>
      <c r="J103" s="124"/>
      <c r="K103" s="121" t="s">
        <v>547</v>
      </c>
      <c r="L103" s="127">
        <v>12746</v>
      </c>
      <c r="M103" s="125">
        <v>9358022</v>
      </c>
      <c r="N103" s="123">
        <v>45869</v>
      </c>
    </row>
    <row r="104" spans="1:14" ht="15" hidden="1" customHeight="1">
      <c r="A104" s="141">
        <v>51761</v>
      </c>
      <c r="B104" s="136" t="s">
        <v>3</v>
      </c>
      <c r="C104" s="136" t="s">
        <v>582</v>
      </c>
      <c r="D104" s="136" t="s">
        <v>106</v>
      </c>
      <c r="E104" s="136" t="s">
        <v>323</v>
      </c>
      <c r="F104" s="124"/>
      <c r="G104" s="136" t="s">
        <v>77</v>
      </c>
      <c r="H104" s="137" t="s">
        <v>78</v>
      </c>
      <c r="I104" s="124"/>
      <c r="J104" s="124"/>
      <c r="K104" s="121" t="s">
        <v>583</v>
      </c>
      <c r="L104" s="127">
        <v>55621</v>
      </c>
      <c r="M104" s="125">
        <v>9483229</v>
      </c>
      <c r="N104" s="123">
        <v>45871</v>
      </c>
    </row>
    <row r="105" spans="1:14" hidden="1">
      <c r="A105" s="127">
        <v>73039</v>
      </c>
      <c r="B105" s="121" t="s">
        <v>89</v>
      </c>
      <c r="C105" s="124" t="s">
        <v>362</v>
      </c>
      <c r="D105" s="124" t="s">
        <v>118</v>
      </c>
      <c r="E105" s="124" t="s">
        <v>292</v>
      </c>
      <c r="F105" s="124"/>
      <c r="G105" s="121" t="s">
        <v>109</v>
      </c>
      <c r="H105" s="138" t="s">
        <v>137</v>
      </c>
      <c r="I105" s="124"/>
      <c r="J105" s="124"/>
      <c r="K105" s="121" t="s">
        <v>151</v>
      </c>
      <c r="L105" s="127">
        <v>82577</v>
      </c>
      <c r="M105" s="125">
        <v>9909223</v>
      </c>
      <c r="N105" s="123">
        <v>45856.135625000003</v>
      </c>
    </row>
    <row r="106" spans="1:14" ht="15" customHeight="1">
      <c r="A106" s="127">
        <v>54256</v>
      </c>
      <c r="B106" s="121" t="s">
        <v>89</v>
      </c>
      <c r="C106" s="124" t="s">
        <v>370</v>
      </c>
      <c r="D106" s="124" t="s">
        <v>139</v>
      </c>
      <c r="E106" s="124" t="s">
        <v>331</v>
      </c>
      <c r="F106" s="124"/>
      <c r="G106" s="121" t="s">
        <v>67</v>
      </c>
      <c r="H106" s="138" t="s">
        <v>142</v>
      </c>
      <c r="I106" s="124"/>
      <c r="J106" s="124"/>
      <c r="K106" s="121" t="s">
        <v>474</v>
      </c>
      <c r="L106" s="127">
        <v>79602</v>
      </c>
      <c r="M106" s="125">
        <v>9452622</v>
      </c>
      <c r="N106" s="123">
        <v>45858.420613425929</v>
      </c>
    </row>
    <row r="107" spans="1:14" hidden="1">
      <c r="A107" s="141">
        <v>21331</v>
      </c>
      <c r="B107" s="136" t="s">
        <v>89</v>
      </c>
      <c r="C107" s="136" t="s">
        <v>733</v>
      </c>
      <c r="D107" s="136" t="s">
        <v>180</v>
      </c>
      <c r="E107" s="124"/>
      <c r="F107" s="124"/>
      <c r="G107" s="136" t="s">
        <v>60</v>
      </c>
      <c r="H107" s="137" t="s">
        <v>310</v>
      </c>
      <c r="I107" s="124"/>
      <c r="J107" s="124"/>
      <c r="K107" s="121" t="s">
        <v>734</v>
      </c>
      <c r="L107" s="127">
        <v>37272</v>
      </c>
      <c r="M107" s="125">
        <v>9358371</v>
      </c>
      <c r="N107" s="123">
        <v>45862</v>
      </c>
    </row>
    <row r="108" spans="1:14" hidden="1">
      <c r="A108" s="141">
        <v>33600</v>
      </c>
      <c r="B108" s="136" t="s">
        <v>3</v>
      </c>
      <c r="C108" s="136" t="s">
        <v>735</v>
      </c>
      <c r="D108" s="136" t="s">
        <v>114</v>
      </c>
      <c r="E108" s="136" t="s">
        <v>294</v>
      </c>
      <c r="F108" s="124"/>
      <c r="G108" s="136" t="s">
        <v>191</v>
      </c>
      <c r="H108" s="137" t="s">
        <v>209</v>
      </c>
      <c r="I108" s="124"/>
      <c r="J108" s="124"/>
      <c r="K108" s="121" t="s">
        <v>736</v>
      </c>
      <c r="L108" s="127">
        <v>45566</v>
      </c>
      <c r="M108" s="125">
        <v>9659749</v>
      </c>
      <c r="N108" s="123">
        <v>45865</v>
      </c>
    </row>
    <row r="109" spans="1:14" hidden="1">
      <c r="A109" s="141">
        <v>31778</v>
      </c>
      <c r="B109" s="136" t="s">
        <v>89</v>
      </c>
      <c r="C109" s="136" t="s">
        <v>584</v>
      </c>
      <c r="D109" s="136" t="s">
        <v>114</v>
      </c>
      <c r="E109" s="136" t="s">
        <v>294</v>
      </c>
      <c r="F109" s="124"/>
      <c r="G109" s="136" t="s">
        <v>191</v>
      </c>
      <c r="H109" s="137" t="s">
        <v>585</v>
      </c>
      <c r="I109" s="124"/>
      <c r="J109" s="124"/>
      <c r="K109" s="121" t="s">
        <v>586</v>
      </c>
      <c r="L109" s="127">
        <v>61292</v>
      </c>
      <c r="M109" s="125">
        <v>9711327</v>
      </c>
      <c r="N109" s="144">
        <v>45871</v>
      </c>
    </row>
    <row r="110" spans="1:14" hidden="1">
      <c r="A110" s="127">
        <v>60000</v>
      </c>
      <c r="B110" s="121" t="s">
        <v>3</v>
      </c>
      <c r="C110" s="121" t="s">
        <v>249</v>
      </c>
      <c r="D110" s="121" t="s">
        <v>83</v>
      </c>
      <c r="E110" s="121"/>
      <c r="F110" s="124"/>
      <c r="G110" s="121" t="s">
        <v>170</v>
      </c>
      <c r="H110" s="138" t="s">
        <v>171</v>
      </c>
      <c r="I110" s="121"/>
      <c r="J110" s="122"/>
      <c r="K110" s="121" t="s">
        <v>408</v>
      </c>
      <c r="L110" s="127">
        <v>63600</v>
      </c>
      <c r="M110" s="126">
        <v>1019591</v>
      </c>
      <c r="N110" s="144">
        <v>45840</v>
      </c>
    </row>
    <row r="111" spans="1:14" hidden="1">
      <c r="A111" s="127">
        <v>35116</v>
      </c>
      <c r="B111" s="121" t="s">
        <v>3</v>
      </c>
      <c r="C111" s="121" t="s">
        <v>253</v>
      </c>
      <c r="D111" s="121" t="s">
        <v>62</v>
      </c>
      <c r="E111" s="121"/>
      <c r="F111" s="124"/>
      <c r="G111" s="121" t="s">
        <v>61</v>
      </c>
      <c r="H111" s="138" t="s">
        <v>254</v>
      </c>
      <c r="I111" s="121"/>
      <c r="J111" s="122"/>
      <c r="K111" s="121" t="s">
        <v>410</v>
      </c>
      <c r="L111" s="127">
        <v>38981</v>
      </c>
      <c r="M111" s="126">
        <v>9386914</v>
      </c>
      <c r="N111" s="123">
        <v>45842</v>
      </c>
    </row>
    <row r="112" spans="1:14" hidden="1">
      <c r="A112" s="127">
        <v>35101</v>
      </c>
      <c r="B112" s="121" t="s">
        <v>3</v>
      </c>
      <c r="C112" s="124" t="s">
        <v>291</v>
      </c>
      <c r="D112" s="124" t="s">
        <v>106</v>
      </c>
      <c r="E112" s="124" t="s">
        <v>298</v>
      </c>
      <c r="F112" s="124"/>
      <c r="G112" s="121" t="s">
        <v>54</v>
      </c>
      <c r="H112" s="138" t="s">
        <v>164</v>
      </c>
      <c r="I112" s="124"/>
      <c r="J112" s="124"/>
      <c r="K112" s="121" t="s">
        <v>435</v>
      </c>
      <c r="L112" s="127">
        <v>38309</v>
      </c>
      <c r="M112" s="125">
        <v>9605085</v>
      </c>
      <c r="N112" s="123">
        <v>45851.747835648152</v>
      </c>
    </row>
    <row r="113" spans="1:14" hidden="1">
      <c r="A113" s="127">
        <v>51945</v>
      </c>
      <c r="B113" s="121" t="s">
        <v>3</v>
      </c>
      <c r="C113" s="124" t="s">
        <v>343</v>
      </c>
      <c r="D113" s="124" t="s">
        <v>65</v>
      </c>
      <c r="E113" s="124" t="s">
        <v>303</v>
      </c>
      <c r="F113" s="124"/>
      <c r="G113" s="121" t="s">
        <v>304</v>
      </c>
      <c r="H113" s="138" t="s">
        <v>305</v>
      </c>
      <c r="I113" s="124"/>
      <c r="J113" s="124"/>
      <c r="K113" s="121" t="s">
        <v>444</v>
      </c>
      <c r="L113" s="127">
        <v>55773</v>
      </c>
      <c r="M113" s="125">
        <v>9799745</v>
      </c>
      <c r="N113" s="123">
        <v>45852.770254629628</v>
      </c>
    </row>
    <row r="114" spans="1:14">
      <c r="A114" s="141">
        <v>65806</v>
      </c>
      <c r="B114" s="136" t="s">
        <v>89</v>
      </c>
      <c r="C114" s="136" t="s">
        <v>737</v>
      </c>
      <c r="D114" s="136" t="s">
        <v>534</v>
      </c>
      <c r="E114" s="136" t="s">
        <v>301</v>
      </c>
      <c r="F114" s="124"/>
      <c r="G114" s="136" t="s">
        <v>67</v>
      </c>
      <c r="H114" s="137" t="s">
        <v>138</v>
      </c>
      <c r="I114" s="124"/>
      <c r="J114" s="124"/>
      <c r="K114" s="121" t="s">
        <v>738</v>
      </c>
      <c r="L114" s="127">
        <v>81210</v>
      </c>
      <c r="M114" s="125">
        <v>9723631</v>
      </c>
      <c r="N114" s="123">
        <v>45863</v>
      </c>
    </row>
    <row r="115" spans="1:14" hidden="1">
      <c r="A115" s="141">
        <v>3051</v>
      </c>
      <c r="B115" s="136" t="s">
        <v>3</v>
      </c>
      <c r="C115" s="136" t="s">
        <v>564</v>
      </c>
      <c r="D115" s="136" t="s">
        <v>130</v>
      </c>
      <c r="E115" s="136" t="s">
        <v>565</v>
      </c>
      <c r="F115" s="124"/>
      <c r="G115" s="136" t="s">
        <v>566</v>
      </c>
      <c r="H115" s="137" t="s">
        <v>567</v>
      </c>
      <c r="I115" s="124"/>
      <c r="J115" s="124"/>
      <c r="K115" s="121" t="s">
        <v>568</v>
      </c>
      <c r="L115" s="127">
        <v>3793</v>
      </c>
      <c r="M115" s="125">
        <v>9995856</v>
      </c>
      <c r="N115" s="123">
        <v>45870</v>
      </c>
    </row>
    <row r="116" spans="1:14" hidden="1">
      <c r="A116" s="127">
        <v>12747</v>
      </c>
      <c r="B116" s="121" t="s">
        <v>3</v>
      </c>
      <c r="C116" s="121" t="s">
        <v>183</v>
      </c>
      <c r="D116" s="121" t="s">
        <v>534</v>
      </c>
      <c r="E116" s="121"/>
      <c r="F116" s="124"/>
      <c r="G116" s="121" t="s">
        <v>184</v>
      </c>
      <c r="H116" s="138" t="s">
        <v>185</v>
      </c>
      <c r="I116" s="121"/>
      <c r="J116" s="122"/>
      <c r="K116" s="121" t="s">
        <v>378</v>
      </c>
      <c r="L116" s="127">
        <v>57859</v>
      </c>
      <c r="M116" s="126">
        <v>9728162</v>
      </c>
      <c r="N116" s="123">
        <v>45817</v>
      </c>
    </row>
    <row r="117" spans="1:14" ht="29.25">
      <c r="A117" s="127">
        <v>26070</v>
      </c>
      <c r="B117" s="121" t="s">
        <v>621</v>
      </c>
      <c r="C117" s="121" t="s">
        <v>222</v>
      </c>
      <c r="D117" s="121" t="s">
        <v>80</v>
      </c>
      <c r="E117" s="121" t="s">
        <v>46</v>
      </c>
      <c r="F117" s="124"/>
      <c r="G117" s="121" t="s">
        <v>67</v>
      </c>
      <c r="H117" s="138" t="s">
        <v>223</v>
      </c>
      <c r="I117" s="121"/>
      <c r="J117" s="122"/>
      <c r="K117" s="121" t="s">
        <v>393</v>
      </c>
      <c r="L117" s="127">
        <v>63449</v>
      </c>
      <c r="M117" s="126">
        <v>9846275</v>
      </c>
      <c r="N117" s="123">
        <v>45834</v>
      </c>
    </row>
    <row r="118" spans="1:14" ht="29.25" hidden="1">
      <c r="A118" s="127">
        <v>61365</v>
      </c>
      <c r="B118" s="121" t="s">
        <v>621</v>
      </c>
      <c r="C118" s="121" t="s">
        <v>233</v>
      </c>
      <c r="D118" s="128" t="s">
        <v>106</v>
      </c>
      <c r="E118" s="121"/>
      <c r="F118" s="124"/>
      <c r="G118" s="121" t="s">
        <v>134</v>
      </c>
      <c r="H118" s="120" t="s">
        <v>234</v>
      </c>
      <c r="I118" s="121"/>
      <c r="J118" s="122"/>
      <c r="K118" s="121" t="s">
        <v>398</v>
      </c>
      <c r="L118" s="127">
        <v>66652</v>
      </c>
      <c r="M118" s="126">
        <v>9720225</v>
      </c>
      <c r="N118" s="123">
        <v>45836</v>
      </c>
    </row>
    <row r="119" spans="1:14">
      <c r="A119" s="127">
        <v>49828</v>
      </c>
      <c r="B119" s="121" t="s">
        <v>89</v>
      </c>
      <c r="C119" s="121" t="s">
        <v>260</v>
      </c>
      <c r="D119" s="128" t="s">
        <v>106</v>
      </c>
      <c r="E119" s="121"/>
      <c r="F119" s="124"/>
      <c r="G119" s="121" t="s">
        <v>67</v>
      </c>
      <c r="H119" s="120" t="s">
        <v>261</v>
      </c>
      <c r="I119" s="121"/>
      <c r="J119" s="122"/>
      <c r="K119" s="121" t="s">
        <v>415</v>
      </c>
      <c r="L119" s="127">
        <v>56013</v>
      </c>
      <c r="M119" s="126">
        <v>9658941</v>
      </c>
      <c r="N119" s="123">
        <v>45842</v>
      </c>
    </row>
    <row r="120" spans="1:14" hidden="1">
      <c r="A120" s="127">
        <v>60000</v>
      </c>
      <c r="B120" s="124" t="s">
        <v>3</v>
      </c>
      <c r="C120" s="124" t="s">
        <v>338</v>
      </c>
      <c r="D120" s="124" t="s">
        <v>83</v>
      </c>
      <c r="E120" s="124"/>
      <c r="F120" s="124"/>
      <c r="G120" s="121" t="s">
        <v>59</v>
      </c>
      <c r="H120" s="138" t="s">
        <v>739</v>
      </c>
      <c r="I120" s="124" t="s">
        <v>63</v>
      </c>
      <c r="J120" s="124"/>
      <c r="K120" s="121" t="s">
        <v>440</v>
      </c>
      <c r="L120" s="127">
        <v>81980</v>
      </c>
      <c r="M120" s="125">
        <v>9959943</v>
      </c>
      <c r="N120" s="123">
        <v>45852</v>
      </c>
    </row>
    <row r="121" spans="1:14" hidden="1">
      <c r="A121" s="127">
        <v>40000</v>
      </c>
      <c r="B121" s="121" t="s">
        <v>3</v>
      </c>
      <c r="C121" s="121" t="s">
        <v>319</v>
      </c>
      <c r="D121" s="121" t="s">
        <v>83</v>
      </c>
      <c r="E121" s="121"/>
      <c r="F121" s="124"/>
      <c r="G121" s="121" t="s">
        <v>154</v>
      </c>
      <c r="H121" s="138" t="s">
        <v>740</v>
      </c>
      <c r="I121" s="121"/>
      <c r="J121" s="122"/>
      <c r="K121" s="121" t="s">
        <v>741</v>
      </c>
      <c r="L121" s="127">
        <v>63547</v>
      </c>
      <c r="M121" s="126">
        <v>9874961</v>
      </c>
      <c r="N121" s="123">
        <v>45855</v>
      </c>
    </row>
    <row r="122" spans="1:14" hidden="1">
      <c r="A122" s="127">
        <v>24090</v>
      </c>
      <c r="B122" s="121" t="s">
        <v>3</v>
      </c>
      <c r="C122" s="124" t="s">
        <v>359</v>
      </c>
      <c r="D122" s="124" t="s">
        <v>65</v>
      </c>
      <c r="E122" s="124" t="s">
        <v>303</v>
      </c>
      <c r="F122" s="124"/>
      <c r="G122" s="121" t="s">
        <v>140</v>
      </c>
      <c r="H122" s="138" t="s">
        <v>742</v>
      </c>
      <c r="I122" s="124"/>
      <c r="J122" s="124"/>
      <c r="K122" s="121" t="s">
        <v>743</v>
      </c>
      <c r="L122" s="127">
        <v>37775</v>
      </c>
      <c r="M122" s="125">
        <v>9738739</v>
      </c>
      <c r="N122" s="123">
        <v>45855.24119212963</v>
      </c>
    </row>
    <row r="123" spans="1:14" hidden="1">
      <c r="A123" s="127">
        <v>60000</v>
      </c>
      <c r="B123" s="124" t="s">
        <v>3</v>
      </c>
      <c r="C123" s="124" t="s">
        <v>326</v>
      </c>
      <c r="D123" s="124" t="s">
        <v>83</v>
      </c>
      <c r="E123" s="124"/>
      <c r="F123" s="124"/>
      <c r="G123" s="121" t="s">
        <v>85</v>
      </c>
      <c r="H123" s="138" t="s">
        <v>293</v>
      </c>
      <c r="I123" s="124" t="s">
        <v>63</v>
      </c>
      <c r="J123" s="124"/>
      <c r="K123" s="121" t="s">
        <v>744</v>
      </c>
      <c r="L123" s="127">
        <v>61268</v>
      </c>
      <c r="M123" s="125">
        <v>9713480</v>
      </c>
      <c r="N123" s="123">
        <v>45860</v>
      </c>
    </row>
    <row r="124" spans="1:14" hidden="1">
      <c r="A124" s="141">
        <v>68303</v>
      </c>
      <c r="B124" s="136" t="s">
        <v>621</v>
      </c>
      <c r="C124" s="136" t="s">
        <v>745</v>
      </c>
      <c r="D124" s="136" t="s">
        <v>106</v>
      </c>
      <c r="E124" s="136" t="s">
        <v>520</v>
      </c>
      <c r="F124" s="124"/>
      <c r="G124" s="136" t="s">
        <v>17</v>
      </c>
      <c r="H124" s="137" t="s">
        <v>18</v>
      </c>
      <c r="I124" s="124"/>
      <c r="J124" s="124"/>
      <c r="K124" s="121" t="s">
        <v>746</v>
      </c>
      <c r="L124" s="127">
        <v>81965</v>
      </c>
      <c r="M124" s="125">
        <v>9909039</v>
      </c>
      <c r="N124" s="123">
        <v>45865</v>
      </c>
    </row>
    <row r="125" spans="1:14">
      <c r="A125" s="141">
        <v>62110</v>
      </c>
      <c r="B125" s="136" t="s">
        <v>89</v>
      </c>
      <c r="C125" s="136" t="s">
        <v>505</v>
      </c>
      <c r="D125" s="136" t="s">
        <v>65</v>
      </c>
      <c r="E125" s="136" t="s">
        <v>66</v>
      </c>
      <c r="F125" s="124"/>
      <c r="G125" s="136" t="s">
        <v>67</v>
      </c>
      <c r="H125" s="137" t="s">
        <v>124</v>
      </c>
      <c r="I125" s="124"/>
      <c r="J125" s="124"/>
      <c r="K125" s="121" t="s">
        <v>506</v>
      </c>
      <c r="L125" s="127">
        <v>82024</v>
      </c>
      <c r="M125" s="125">
        <v>9884617</v>
      </c>
      <c r="N125" s="123">
        <v>45867</v>
      </c>
    </row>
    <row r="126" spans="1:14" hidden="1">
      <c r="A126" s="127">
        <v>43000</v>
      </c>
      <c r="B126" s="124" t="s">
        <v>621</v>
      </c>
      <c r="C126" s="124" t="s">
        <v>97</v>
      </c>
      <c r="D126" s="124" t="s">
        <v>62</v>
      </c>
      <c r="E126" s="124"/>
      <c r="F126" s="124"/>
      <c r="G126" s="136" t="s">
        <v>61</v>
      </c>
      <c r="H126" s="137" t="s">
        <v>259</v>
      </c>
      <c r="I126" s="124" t="s">
        <v>63</v>
      </c>
      <c r="J126" s="124"/>
      <c r="K126" s="121" t="s">
        <v>507</v>
      </c>
      <c r="L126" s="127">
        <v>63729</v>
      </c>
      <c r="M126" s="125">
        <v>9933066</v>
      </c>
      <c r="N126" s="123">
        <v>45867</v>
      </c>
    </row>
    <row r="127" spans="1:14" hidden="1">
      <c r="A127" s="141">
        <v>21295</v>
      </c>
      <c r="B127" s="136" t="s">
        <v>3</v>
      </c>
      <c r="C127" s="136" t="s">
        <v>508</v>
      </c>
      <c r="D127" s="136" t="s">
        <v>180</v>
      </c>
      <c r="E127" s="136" t="s">
        <v>509</v>
      </c>
      <c r="F127" s="124"/>
      <c r="G127" s="136" t="s">
        <v>140</v>
      </c>
      <c r="H127" s="137" t="s">
        <v>510</v>
      </c>
      <c r="I127" s="124"/>
      <c r="J127" s="124"/>
      <c r="K127" s="121" t="s">
        <v>511</v>
      </c>
      <c r="L127" s="127">
        <v>34763</v>
      </c>
      <c r="M127" s="125">
        <v>9975416</v>
      </c>
      <c r="N127" s="123">
        <v>45867</v>
      </c>
    </row>
    <row r="128" spans="1:14" hidden="1">
      <c r="A128" s="141">
        <v>24511</v>
      </c>
      <c r="B128" s="136" t="s">
        <v>89</v>
      </c>
      <c r="C128" s="136" t="s">
        <v>548</v>
      </c>
      <c r="D128" s="136" t="s">
        <v>106</v>
      </c>
      <c r="E128" s="136" t="s">
        <v>296</v>
      </c>
      <c r="F128" s="124"/>
      <c r="G128" s="136" t="s">
        <v>140</v>
      </c>
      <c r="H128" s="137" t="s">
        <v>141</v>
      </c>
      <c r="I128" s="124"/>
      <c r="J128" s="124"/>
      <c r="K128" s="121" t="s">
        <v>549</v>
      </c>
      <c r="L128" s="127">
        <v>40526</v>
      </c>
      <c r="M128" s="125">
        <v>1038391</v>
      </c>
      <c r="N128" s="123">
        <v>45869</v>
      </c>
    </row>
    <row r="129" spans="1:14">
      <c r="A129" s="141">
        <v>41211</v>
      </c>
      <c r="B129" s="136" t="s">
        <v>3</v>
      </c>
      <c r="C129" s="136" t="s">
        <v>550</v>
      </c>
      <c r="D129" s="136" t="s">
        <v>139</v>
      </c>
      <c r="E129" s="136" t="s">
        <v>331</v>
      </c>
      <c r="F129" s="124"/>
      <c r="G129" s="136" t="s">
        <v>67</v>
      </c>
      <c r="H129" s="137" t="s">
        <v>223</v>
      </c>
      <c r="I129" s="124"/>
      <c r="J129" s="124"/>
      <c r="K129" s="121" t="s">
        <v>149</v>
      </c>
      <c r="L129" s="127">
        <v>42431</v>
      </c>
      <c r="M129" s="125">
        <v>9970210</v>
      </c>
      <c r="N129" s="123">
        <v>45869</v>
      </c>
    </row>
    <row r="130" spans="1:14" hidden="1">
      <c r="A130" s="141">
        <v>31926</v>
      </c>
      <c r="B130" s="136" t="s">
        <v>89</v>
      </c>
      <c r="C130" s="136" t="s">
        <v>747</v>
      </c>
      <c r="D130" s="136" t="s">
        <v>106</v>
      </c>
      <c r="E130" s="136" t="s">
        <v>520</v>
      </c>
      <c r="F130" s="124"/>
      <c r="G130" s="136" t="s">
        <v>107</v>
      </c>
      <c r="H130" s="137" t="s">
        <v>133</v>
      </c>
      <c r="I130" s="124"/>
      <c r="J130" s="124"/>
      <c r="K130" s="121" t="s">
        <v>748</v>
      </c>
      <c r="L130" s="127">
        <v>33725</v>
      </c>
      <c r="M130" s="125">
        <v>9571430</v>
      </c>
      <c r="N130" s="123">
        <v>45875</v>
      </c>
    </row>
    <row r="131" spans="1:14" hidden="1">
      <c r="A131" s="127">
        <v>71001</v>
      </c>
      <c r="B131" s="121" t="s">
        <v>89</v>
      </c>
      <c r="C131" s="121" t="s">
        <v>186</v>
      </c>
      <c r="D131" s="121" t="s">
        <v>69</v>
      </c>
      <c r="E131" s="121" t="s">
        <v>161</v>
      </c>
      <c r="F131" s="124"/>
      <c r="G131" s="121" t="s">
        <v>136</v>
      </c>
      <c r="H131" s="138" t="s">
        <v>187</v>
      </c>
      <c r="I131" s="121"/>
      <c r="J131" s="122"/>
      <c r="K131" s="121" t="s">
        <v>188</v>
      </c>
      <c r="L131" s="127">
        <v>82018</v>
      </c>
      <c r="M131" s="126">
        <v>9933183</v>
      </c>
      <c r="N131" s="123">
        <v>45818</v>
      </c>
    </row>
    <row r="132" spans="1:14" ht="29.25" hidden="1">
      <c r="A132" s="127">
        <v>51768</v>
      </c>
      <c r="B132" s="121" t="s">
        <v>3</v>
      </c>
      <c r="C132" s="121" t="s">
        <v>286</v>
      </c>
      <c r="D132" s="121" t="s">
        <v>131</v>
      </c>
      <c r="E132" s="121"/>
      <c r="F132" s="124"/>
      <c r="G132" s="121" t="s">
        <v>231</v>
      </c>
      <c r="H132" s="138" t="s">
        <v>232</v>
      </c>
      <c r="I132" s="121"/>
      <c r="J132" s="122"/>
      <c r="K132" s="121" t="s">
        <v>431</v>
      </c>
      <c r="L132" s="127">
        <v>55970</v>
      </c>
      <c r="M132" s="126">
        <v>9351737</v>
      </c>
      <c r="N132" s="123">
        <v>45848</v>
      </c>
    </row>
    <row r="133" spans="1:14" hidden="1">
      <c r="A133" s="141">
        <v>46474</v>
      </c>
      <c r="B133" s="136" t="s">
        <v>3</v>
      </c>
      <c r="C133" s="136" t="s">
        <v>305</v>
      </c>
      <c r="D133" s="136" t="s">
        <v>114</v>
      </c>
      <c r="E133" s="136" t="s">
        <v>294</v>
      </c>
      <c r="F133" s="124"/>
      <c r="G133" s="136" t="s">
        <v>71</v>
      </c>
      <c r="H133" s="137" t="s">
        <v>72</v>
      </c>
      <c r="I133" s="124"/>
      <c r="J133" s="124"/>
      <c r="K133" s="121" t="s">
        <v>528</v>
      </c>
      <c r="L133" s="127">
        <v>55768</v>
      </c>
      <c r="M133" s="125">
        <v>9514066</v>
      </c>
      <c r="N133" s="123">
        <v>45868</v>
      </c>
    </row>
    <row r="134" spans="1:14">
      <c r="A134" s="141">
        <v>30000</v>
      </c>
      <c r="B134" s="136" t="s">
        <v>622</v>
      </c>
      <c r="C134" s="136" t="s">
        <v>551</v>
      </c>
      <c r="D134" s="136" t="s">
        <v>83</v>
      </c>
      <c r="E134" s="136" t="s">
        <v>552</v>
      </c>
      <c r="F134" s="124"/>
      <c r="G134" s="136" t="s">
        <v>67</v>
      </c>
      <c r="H134" s="137" t="s">
        <v>174</v>
      </c>
      <c r="I134" s="124"/>
      <c r="J134" s="124"/>
      <c r="K134" s="121" t="s">
        <v>553</v>
      </c>
      <c r="L134" s="127">
        <v>37520</v>
      </c>
      <c r="M134" s="125">
        <v>9888857</v>
      </c>
      <c r="N134" s="123">
        <v>45869</v>
      </c>
    </row>
    <row r="135" spans="1:14" hidden="1">
      <c r="A135" s="141">
        <v>22461</v>
      </c>
      <c r="B135" s="136" t="s">
        <v>89</v>
      </c>
      <c r="C135" s="136" t="s">
        <v>248</v>
      </c>
      <c r="D135" s="136" t="s">
        <v>69</v>
      </c>
      <c r="E135" s="136" t="s">
        <v>63</v>
      </c>
      <c r="F135" s="124"/>
      <c r="G135" s="136" t="s">
        <v>77</v>
      </c>
      <c r="H135" s="137" t="s">
        <v>78</v>
      </c>
      <c r="I135" s="124"/>
      <c r="J135" s="124"/>
      <c r="K135" s="121" t="s">
        <v>407</v>
      </c>
      <c r="L135" s="127">
        <v>37059</v>
      </c>
      <c r="M135" s="125">
        <v>9636395</v>
      </c>
      <c r="N135" s="123">
        <v>45874</v>
      </c>
    </row>
    <row r="136" spans="1:14" ht="29.25" hidden="1">
      <c r="A136" s="127">
        <v>18874</v>
      </c>
      <c r="B136" s="121" t="s">
        <v>89</v>
      </c>
      <c r="C136" s="121" t="s">
        <v>178</v>
      </c>
      <c r="D136" s="121" t="s">
        <v>69</v>
      </c>
      <c r="E136" s="121" t="s">
        <v>162</v>
      </c>
      <c r="F136" s="124"/>
      <c r="G136" s="121" t="s">
        <v>160</v>
      </c>
      <c r="H136" s="138" t="s">
        <v>165</v>
      </c>
      <c r="I136" s="121"/>
      <c r="J136" s="122"/>
      <c r="K136" s="121" t="s">
        <v>179</v>
      </c>
      <c r="L136" s="127">
        <v>33117</v>
      </c>
      <c r="M136" s="126">
        <v>9713777</v>
      </c>
      <c r="N136" s="144">
        <v>45814</v>
      </c>
    </row>
    <row r="137" spans="1:14" hidden="1">
      <c r="A137" s="127">
        <v>22908</v>
      </c>
      <c r="B137" s="121" t="s">
        <v>89</v>
      </c>
      <c r="C137" s="121" t="s">
        <v>202</v>
      </c>
      <c r="D137" s="121" t="s">
        <v>69</v>
      </c>
      <c r="E137" s="121" t="s">
        <v>162</v>
      </c>
      <c r="F137" s="124"/>
      <c r="G137" s="121" t="s">
        <v>160</v>
      </c>
      <c r="H137" s="138" t="s">
        <v>165</v>
      </c>
      <c r="I137" s="121"/>
      <c r="J137" s="122"/>
      <c r="K137" s="129" t="s">
        <v>382</v>
      </c>
      <c r="L137" s="127">
        <v>37202</v>
      </c>
      <c r="M137" s="126">
        <v>9468217</v>
      </c>
      <c r="N137" s="123">
        <v>45825</v>
      </c>
    </row>
    <row r="138" spans="1:14" hidden="1">
      <c r="A138" s="127">
        <v>28784</v>
      </c>
      <c r="B138" s="121" t="s">
        <v>89</v>
      </c>
      <c r="C138" s="121" t="s">
        <v>210</v>
      </c>
      <c r="D138" s="121" t="s">
        <v>80</v>
      </c>
      <c r="E138" s="121" t="s">
        <v>159</v>
      </c>
      <c r="F138" s="124"/>
      <c r="G138" s="121" t="s">
        <v>160</v>
      </c>
      <c r="H138" s="138" t="s">
        <v>165</v>
      </c>
      <c r="I138" s="121"/>
      <c r="J138" s="122"/>
      <c r="K138" s="121" t="s">
        <v>387</v>
      </c>
      <c r="L138" s="127">
        <v>38898</v>
      </c>
      <c r="M138" s="126">
        <v>9725419</v>
      </c>
      <c r="N138" s="123">
        <v>45831</v>
      </c>
    </row>
    <row r="139" spans="1:14" ht="15" hidden="1" customHeight="1">
      <c r="A139" s="127">
        <v>55000</v>
      </c>
      <c r="B139" s="121" t="s">
        <v>3</v>
      </c>
      <c r="C139" s="121" t="s">
        <v>221</v>
      </c>
      <c r="D139" s="121" t="s">
        <v>83</v>
      </c>
      <c r="E139" s="121"/>
      <c r="F139" s="124"/>
      <c r="G139" s="121" t="s">
        <v>170</v>
      </c>
      <c r="H139" s="138" t="s">
        <v>171</v>
      </c>
      <c r="I139" s="121"/>
      <c r="J139" s="122"/>
      <c r="K139" s="121" t="s">
        <v>392</v>
      </c>
      <c r="L139" s="127">
        <v>61305</v>
      </c>
      <c r="M139" s="126">
        <v>9714719</v>
      </c>
      <c r="N139" s="123">
        <v>45834</v>
      </c>
    </row>
    <row r="140" spans="1:14" hidden="1">
      <c r="A140" s="127">
        <v>31500</v>
      </c>
      <c r="B140" s="121" t="s">
        <v>3</v>
      </c>
      <c r="C140" s="121" t="s">
        <v>239</v>
      </c>
      <c r="D140" s="121" t="s">
        <v>87</v>
      </c>
      <c r="E140" s="121"/>
      <c r="F140" s="124"/>
      <c r="G140" s="121" t="s">
        <v>61</v>
      </c>
      <c r="H140" s="138" t="s">
        <v>240</v>
      </c>
      <c r="I140" s="121"/>
      <c r="J140" s="122"/>
      <c r="K140" s="121" t="s">
        <v>401</v>
      </c>
      <c r="L140" s="127">
        <v>38056</v>
      </c>
      <c r="M140" s="126">
        <v>9488097</v>
      </c>
      <c r="N140" s="123">
        <v>45839</v>
      </c>
    </row>
    <row r="141" spans="1:14">
      <c r="A141" s="127">
        <v>52111</v>
      </c>
      <c r="B141" s="121" t="s">
        <v>89</v>
      </c>
      <c r="C141" s="121" t="s">
        <v>262</v>
      </c>
      <c r="D141" s="121" t="s">
        <v>114</v>
      </c>
      <c r="E141" s="121"/>
      <c r="F141" s="124"/>
      <c r="G141" s="121" t="s">
        <v>67</v>
      </c>
      <c r="H141" s="120" t="s">
        <v>261</v>
      </c>
      <c r="I141" s="121"/>
      <c r="J141" s="122"/>
      <c r="K141" s="121" t="s">
        <v>416</v>
      </c>
      <c r="L141" s="127">
        <v>61422</v>
      </c>
      <c r="M141" s="126">
        <v>9614983</v>
      </c>
      <c r="N141" s="123">
        <v>45842</v>
      </c>
    </row>
    <row r="142" spans="1:14">
      <c r="A142" s="141">
        <v>48142</v>
      </c>
      <c r="B142" s="136" t="s">
        <v>621</v>
      </c>
      <c r="C142" s="136" t="s">
        <v>749</v>
      </c>
      <c r="D142" s="136" t="s">
        <v>62</v>
      </c>
      <c r="E142" s="124"/>
      <c r="F142" s="124"/>
      <c r="G142" s="136" t="s">
        <v>67</v>
      </c>
      <c r="H142" s="137" t="s">
        <v>750</v>
      </c>
      <c r="I142" s="124"/>
      <c r="J142" s="124"/>
      <c r="K142" s="121" t="s">
        <v>751</v>
      </c>
      <c r="L142" s="127">
        <v>78087</v>
      </c>
      <c r="M142" s="125">
        <v>9591961</v>
      </c>
      <c r="N142" s="123">
        <v>45842</v>
      </c>
    </row>
    <row r="143" spans="1:14" hidden="1">
      <c r="A143" s="127">
        <v>15684</v>
      </c>
      <c r="B143" s="121" t="s">
        <v>89</v>
      </c>
      <c r="C143" s="121" t="s">
        <v>256</v>
      </c>
      <c r="D143" s="128" t="s">
        <v>106</v>
      </c>
      <c r="E143" s="121"/>
      <c r="F143" s="124"/>
      <c r="G143" s="121" t="s">
        <v>55</v>
      </c>
      <c r="H143" s="138" t="s">
        <v>56</v>
      </c>
      <c r="I143" s="121"/>
      <c r="J143" s="122"/>
      <c r="K143" s="121" t="s">
        <v>412</v>
      </c>
      <c r="L143" s="127">
        <v>37000</v>
      </c>
      <c r="M143" s="126">
        <v>9491666</v>
      </c>
      <c r="N143" s="123">
        <v>45842</v>
      </c>
    </row>
    <row r="144" spans="1:14" hidden="1">
      <c r="A144" s="127">
        <v>8201</v>
      </c>
      <c r="B144" s="121" t="s">
        <v>3</v>
      </c>
      <c r="C144" s="121" t="s">
        <v>255</v>
      </c>
      <c r="D144" s="121" t="s">
        <v>69</v>
      </c>
      <c r="E144" s="121"/>
      <c r="F144" s="124"/>
      <c r="G144" s="121" t="s">
        <v>160</v>
      </c>
      <c r="H144" s="138" t="s">
        <v>165</v>
      </c>
      <c r="I144" s="121"/>
      <c r="J144" s="122"/>
      <c r="K144" s="121" t="s">
        <v>411</v>
      </c>
      <c r="L144" s="127">
        <v>35169</v>
      </c>
      <c r="M144" s="126">
        <v>9580144</v>
      </c>
      <c r="N144" s="123">
        <v>45842</v>
      </c>
    </row>
    <row r="145" spans="1:14" hidden="1">
      <c r="A145" s="127">
        <v>30000</v>
      </c>
      <c r="B145" s="121" t="s">
        <v>3</v>
      </c>
      <c r="C145" s="121" t="s">
        <v>266</v>
      </c>
      <c r="D145" s="121" t="s">
        <v>83</v>
      </c>
      <c r="E145" s="121"/>
      <c r="F145" s="124"/>
      <c r="G145" s="121" t="s">
        <v>61</v>
      </c>
      <c r="H145" s="138" t="s">
        <v>752</v>
      </c>
      <c r="I145" s="121"/>
      <c r="J145" s="122"/>
      <c r="K145" s="121" t="s">
        <v>420</v>
      </c>
      <c r="L145" s="127">
        <v>35997</v>
      </c>
      <c r="M145" s="126">
        <v>9637131</v>
      </c>
      <c r="N145" s="123">
        <v>45843</v>
      </c>
    </row>
    <row r="146" spans="1:14">
      <c r="A146" s="127">
        <v>49840</v>
      </c>
      <c r="B146" s="121"/>
      <c r="C146" s="121" t="s">
        <v>267</v>
      </c>
      <c r="D146" s="128" t="s">
        <v>106</v>
      </c>
      <c r="E146" s="121"/>
      <c r="F146" s="124"/>
      <c r="G146" s="121" t="s">
        <v>67</v>
      </c>
      <c r="H146" s="138" t="s">
        <v>268</v>
      </c>
      <c r="I146" s="121"/>
      <c r="J146" s="122"/>
      <c r="K146" s="121" t="s">
        <v>421</v>
      </c>
      <c r="L146" s="127">
        <v>57517</v>
      </c>
      <c r="M146" s="126">
        <v>9708966</v>
      </c>
      <c r="N146" s="123">
        <v>45844</v>
      </c>
    </row>
    <row r="147" spans="1:14" hidden="1">
      <c r="A147" s="127">
        <v>7479</v>
      </c>
      <c r="B147" s="121" t="s">
        <v>3</v>
      </c>
      <c r="C147" s="121" t="s">
        <v>269</v>
      </c>
      <c r="D147" s="121" t="s">
        <v>114</v>
      </c>
      <c r="E147" s="121"/>
      <c r="F147" s="124"/>
      <c r="G147" s="121" t="s">
        <v>160</v>
      </c>
      <c r="H147" s="138" t="s">
        <v>165</v>
      </c>
      <c r="I147" s="121"/>
      <c r="J147" s="122"/>
      <c r="K147" s="121" t="s">
        <v>422</v>
      </c>
      <c r="L147" s="127">
        <v>63733</v>
      </c>
      <c r="M147" s="126">
        <v>9942093</v>
      </c>
      <c r="N147" s="123">
        <v>45844</v>
      </c>
    </row>
    <row r="148" spans="1:14">
      <c r="A148" s="127">
        <v>40655</v>
      </c>
      <c r="B148" s="121"/>
      <c r="C148" s="121" t="s">
        <v>271</v>
      </c>
      <c r="D148" s="128" t="s">
        <v>106</v>
      </c>
      <c r="E148" s="121"/>
      <c r="F148" s="124"/>
      <c r="G148" s="121" t="s">
        <v>67</v>
      </c>
      <c r="H148" s="138" t="s">
        <v>124</v>
      </c>
      <c r="I148" s="121"/>
      <c r="J148" s="122"/>
      <c r="K148" s="121" t="s">
        <v>423</v>
      </c>
      <c r="L148" s="127">
        <v>60965</v>
      </c>
      <c r="M148" s="126">
        <v>9899399</v>
      </c>
      <c r="N148" s="123">
        <v>45845</v>
      </c>
    </row>
    <row r="149" spans="1:14" hidden="1">
      <c r="A149" s="127">
        <v>55000</v>
      </c>
      <c r="B149" s="121" t="s">
        <v>3</v>
      </c>
      <c r="C149" s="121" t="s">
        <v>270</v>
      </c>
      <c r="D149" s="121" t="s">
        <v>83</v>
      </c>
      <c r="E149" s="121"/>
      <c r="F149" s="124"/>
      <c r="G149" s="121" t="s">
        <v>117</v>
      </c>
      <c r="H149" s="138" t="s">
        <v>117</v>
      </c>
      <c r="I149" s="121"/>
      <c r="J149" s="122"/>
      <c r="K149" s="121" t="s">
        <v>148</v>
      </c>
      <c r="L149" s="127">
        <v>64187</v>
      </c>
      <c r="M149" s="126">
        <v>9965473</v>
      </c>
      <c r="N149" s="123">
        <v>45845</v>
      </c>
    </row>
    <row r="150" spans="1:14" hidden="1">
      <c r="A150" s="127">
        <v>55000</v>
      </c>
      <c r="B150" s="121" t="s">
        <v>3</v>
      </c>
      <c r="C150" s="121" t="s">
        <v>274</v>
      </c>
      <c r="D150" s="121" t="s">
        <v>83</v>
      </c>
      <c r="E150" s="121"/>
      <c r="F150" s="124"/>
      <c r="G150" s="121" t="s">
        <v>81</v>
      </c>
      <c r="H150" s="138" t="s">
        <v>82</v>
      </c>
      <c r="I150" s="121"/>
      <c r="J150" s="122"/>
      <c r="K150" s="121" t="s">
        <v>425</v>
      </c>
      <c r="L150" s="127">
        <v>60238</v>
      </c>
      <c r="M150" s="126">
        <v>9757034</v>
      </c>
      <c r="N150" s="123">
        <v>45846</v>
      </c>
    </row>
    <row r="151" spans="1:14" hidden="1">
      <c r="A151" s="127">
        <v>54999</v>
      </c>
      <c r="B151" s="121" t="s">
        <v>89</v>
      </c>
      <c r="C151" s="121" t="s">
        <v>273</v>
      </c>
      <c r="D151" s="128" t="s">
        <v>106</v>
      </c>
      <c r="E151" s="121"/>
      <c r="F151" s="124"/>
      <c r="G151" s="121" t="s">
        <v>77</v>
      </c>
      <c r="H151" s="138" t="s">
        <v>125</v>
      </c>
      <c r="I151" s="121"/>
      <c r="J151" s="122"/>
      <c r="K151" s="121" t="s">
        <v>753</v>
      </c>
      <c r="L151" s="127">
        <v>63487</v>
      </c>
      <c r="M151" s="126">
        <v>9831775</v>
      </c>
      <c r="N151" s="123">
        <v>45846</v>
      </c>
    </row>
    <row r="152" spans="1:14" hidden="1">
      <c r="A152" s="127">
        <v>21068</v>
      </c>
      <c r="B152" s="121" t="s">
        <v>89</v>
      </c>
      <c r="C152" s="121" t="s">
        <v>277</v>
      </c>
      <c r="D152" s="121" t="s">
        <v>69</v>
      </c>
      <c r="E152" s="121"/>
      <c r="F152" s="124"/>
      <c r="G152" s="121" t="s">
        <v>167</v>
      </c>
      <c r="H152" s="138" t="s">
        <v>168</v>
      </c>
      <c r="I152" s="121"/>
      <c r="J152" s="122"/>
      <c r="K152" s="121" t="s">
        <v>377</v>
      </c>
      <c r="L152" s="127">
        <v>37802</v>
      </c>
      <c r="M152" s="126">
        <v>9741188</v>
      </c>
      <c r="N152" s="123">
        <v>45847</v>
      </c>
    </row>
    <row r="153" spans="1:14" hidden="1">
      <c r="A153" s="127">
        <v>59000</v>
      </c>
      <c r="B153" s="124" t="s">
        <v>3</v>
      </c>
      <c r="C153" s="124" t="s">
        <v>339</v>
      </c>
      <c r="D153" s="124" t="s">
        <v>83</v>
      </c>
      <c r="E153" s="124"/>
      <c r="F153" s="124"/>
      <c r="G153" s="121" t="s">
        <v>7</v>
      </c>
      <c r="H153" s="138" t="s">
        <v>204</v>
      </c>
      <c r="I153" s="124"/>
      <c r="J153" s="124"/>
      <c r="K153" s="121" t="s">
        <v>441</v>
      </c>
      <c r="L153" s="127">
        <v>80276</v>
      </c>
      <c r="M153" s="125">
        <v>9582116</v>
      </c>
      <c r="N153" s="123">
        <v>45852</v>
      </c>
    </row>
    <row r="154" spans="1:14" hidden="1">
      <c r="A154" s="127">
        <v>60000</v>
      </c>
      <c r="B154" s="124" t="s">
        <v>332</v>
      </c>
      <c r="C154" s="124" t="s">
        <v>346</v>
      </c>
      <c r="D154" s="124" t="s">
        <v>83</v>
      </c>
      <c r="E154" s="124"/>
      <c r="F154" s="124"/>
      <c r="G154" s="121" t="s">
        <v>59</v>
      </c>
      <c r="H154" s="137" t="s">
        <v>218</v>
      </c>
      <c r="I154" s="124" t="s">
        <v>63</v>
      </c>
      <c r="J154" s="124"/>
      <c r="K154" s="121" t="s">
        <v>447</v>
      </c>
      <c r="L154" s="127">
        <v>81403</v>
      </c>
      <c r="M154" s="125">
        <v>9627069</v>
      </c>
      <c r="N154" s="123">
        <v>45853</v>
      </c>
    </row>
    <row r="155" spans="1:14" hidden="1">
      <c r="A155" s="127">
        <v>67964</v>
      </c>
      <c r="B155" s="121" t="s">
        <v>89</v>
      </c>
      <c r="C155" s="124" t="s">
        <v>348</v>
      </c>
      <c r="D155" s="124" t="s">
        <v>65</v>
      </c>
      <c r="E155" s="124" t="s">
        <v>66</v>
      </c>
      <c r="F155" s="124"/>
      <c r="G155" s="136" t="s">
        <v>119</v>
      </c>
      <c r="H155" s="137" t="s">
        <v>238</v>
      </c>
      <c r="I155" s="124"/>
      <c r="J155" s="124"/>
      <c r="K155" s="121" t="s">
        <v>450</v>
      </c>
      <c r="L155" s="127">
        <v>81944</v>
      </c>
      <c r="M155" s="125">
        <v>9623740</v>
      </c>
      <c r="N155" s="123">
        <v>45853.316238425927</v>
      </c>
    </row>
    <row r="156" spans="1:14">
      <c r="A156" s="127">
        <v>47583</v>
      </c>
      <c r="B156" s="121" t="s">
        <v>89</v>
      </c>
      <c r="C156" s="124" t="s">
        <v>351</v>
      </c>
      <c r="D156" s="124" t="s">
        <v>106</v>
      </c>
      <c r="E156" s="124" t="s">
        <v>311</v>
      </c>
      <c r="F156" s="124"/>
      <c r="G156" s="121" t="s">
        <v>67</v>
      </c>
      <c r="H156" s="138" t="s">
        <v>312</v>
      </c>
      <c r="I156" s="124"/>
      <c r="J156" s="124"/>
      <c r="K156" s="121" t="s">
        <v>453</v>
      </c>
      <c r="L156" s="127">
        <v>63577</v>
      </c>
      <c r="M156" s="125">
        <v>9699335</v>
      </c>
      <c r="N156" s="123">
        <v>45853.915949074071</v>
      </c>
    </row>
    <row r="157" spans="1:14" hidden="1">
      <c r="A157" s="127">
        <v>30000</v>
      </c>
      <c r="B157" s="124" t="s">
        <v>3</v>
      </c>
      <c r="C157" s="124" t="s">
        <v>340</v>
      </c>
      <c r="D157" s="124" t="s">
        <v>62</v>
      </c>
      <c r="E157" s="124"/>
      <c r="F157" s="124"/>
      <c r="G157" s="121" t="s">
        <v>54</v>
      </c>
      <c r="H157" s="138" t="s">
        <v>754</v>
      </c>
      <c r="I157" s="124" t="s">
        <v>63</v>
      </c>
      <c r="J157" s="124"/>
      <c r="K157" s="121" t="s">
        <v>442</v>
      </c>
      <c r="L157" s="127">
        <v>37169</v>
      </c>
      <c r="M157" s="125">
        <v>9606833</v>
      </c>
      <c r="N157" s="123">
        <v>45855</v>
      </c>
    </row>
    <row r="158" spans="1:14">
      <c r="A158" s="127">
        <v>31300</v>
      </c>
      <c r="B158" s="124" t="s">
        <v>332</v>
      </c>
      <c r="C158" s="124" t="s">
        <v>357</v>
      </c>
      <c r="D158" s="124" t="s">
        <v>83</v>
      </c>
      <c r="E158" s="124"/>
      <c r="F158" s="124"/>
      <c r="G158" s="136" t="s">
        <v>67</v>
      </c>
      <c r="H158" s="137" t="s">
        <v>223</v>
      </c>
      <c r="I158" s="124" t="s">
        <v>63</v>
      </c>
      <c r="J158" s="124"/>
      <c r="K158" s="121" t="s">
        <v>462</v>
      </c>
      <c r="L158" s="127">
        <v>75538</v>
      </c>
      <c r="M158" s="125">
        <v>9591557</v>
      </c>
      <c r="N158" s="123">
        <v>45855</v>
      </c>
    </row>
    <row r="159" spans="1:14" hidden="1">
      <c r="A159" s="127">
        <v>32000</v>
      </c>
      <c r="B159" s="121" t="s">
        <v>3</v>
      </c>
      <c r="C159" s="121" t="s">
        <v>325</v>
      </c>
      <c r="D159" s="121" t="s">
        <v>87</v>
      </c>
      <c r="E159" s="121"/>
      <c r="F159" s="124"/>
      <c r="G159" s="121" t="s">
        <v>107</v>
      </c>
      <c r="H159" s="138" t="s">
        <v>133</v>
      </c>
      <c r="I159" s="121"/>
      <c r="J159" s="122"/>
      <c r="K159" s="121" t="s">
        <v>465</v>
      </c>
      <c r="L159" s="127">
        <v>33371</v>
      </c>
      <c r="M159" s="126">
        <v>9658771</v>
      </c>
      <c r="N159" s="123">
        <v>45856</v>
      </c>
    </row>
    <row r="160" spans="1:14">
      <c r="A160" s="141">
        <v>51518</v>
      </c>
      <c r="B160" s="136" t="s">
        <v>89</v>
      </c>
      <c r="C160" s="136" t="s">
        <v>755</v>
      </c>
      <c r="D160" s="136" t="s">
        <v>106</v>
      </c>
      <c r="E160" s="136" t="s">
        <v>311</v>
      </c>
      <c r="F160" s="124"/>
      <c r="G160" s="136" t="s">
        <v>67</v>
      </c>
      <c r="H160" s="137" t="s">
        <v>261</v>
      </c>
      <c r="I160" s="124"/>
      <c r="J160" s="124"/>
      <c r="K160" s="121" t="s">
        <v>756</v>
      </c>
      <c r="L160" s="127">
        <v>60309</v>
      </c>
      <c r="M160" s="125">
        <v>9729362</v>
      </c>
      <c r="N160" s="123">
        <v>45856</v>
      </c>
    </row>
    <row r="161" spans="1:14">
      <c r="A161" s="141">
        <v>31366</v>
      </c>
      <c r="B161" s="136" t="s">
        <v>89</v>
      </c>
      <c r="C161" s="136" t="s">
        <v>757</v>
      </c>
      <c r="D161" s="136" t="s">
        <v>106</v>
      </c>
      <c r="E161" s="136" t="s">
        <v>323</v>
      </c>
      <c r="F161" s="124"/>
      <c r="G161" s="136" t="s">
        <v>67</v>
      </c>
      <c r="H161" s="137" t="s">
        <v>174</v>
      </c>
      <c r="I161" s="124"/>
      <c r="J161" s="124"/>
      <c r="K161" s="121" t="s">
        <v>758</v>
      </c>
      <c r="L161" s="127">
        <v>56034</v>
      </c>
      <c r="M161" s="125">
        <v>9645566</v>
      </c>
      <c r="N161" s="123">
        <v>45856</v>
      </c>
    </row>
    <row r="162" spans="1:14" hidden="1">
      <c r="A162" s="127">
        <v>63000</v>
      </c>
      <c r="B162" s="124" t="s">
        <v>332</v>
      </c>
      <c r="C162" s="124" t="s">
        <v>367</v>
      </c>
      <c r="D162" s="124" t="s">
        <v>83</v>
      </c>
      <c r="E162" s="124"/>
      <c r="F162" s="124"/>
      <c r="G162" s="121" t="s">
        <v>59</v>
      </c>
      <c r="H162" s="138" t="s">
        <v>196</v>
      </c>
      <c r="I162" s="124" t="s">
        <v>63</v>
      </c>
      <c r="J162" s="124"/>
      <c r="K162" s="121" t="s">
        <v>471</v>
      </c>
      <c r="L162" s="127">
        <v>81147</v>
      </c>
      <c r="M162" s="125">
        <v>9595864</v>
      </c>
      <c r="N162" s="123">
        <v>45858</v>
      </c>
    </row>
    <row r="163" spans="1:14">
      <c r="A163" s="141">
        <v>45240</v>
      </c>
      <c r="B163" s="136" t="s">
        <v>89</v>
      </c>
      <c r="C163" s="136" t="s">
        <v>759</v>
      </c>
      <c r="D163" s="136" t="s">
        <v>106</v>
      </c>
      <c r="E163" s="136" t="s">
        <v>298</v>
      </c>
      <c r="F163" s="124"/>
      <c r="G163" s="136" t="s">
        <v>67</v>
      </c>
      <c r="H163" s="137" t="s">
        <v>174</v>
      </c>
      <c r="I163" s="124"/>
      <c r="J163" s="124"/>
      <c r="K163" s="121" t="s">
        <v>760</v>
      </c>
      <c r="L163" s="127">
        <v>58126</v>
      </c>
      <c r="M163" s="125">
        <v>9425784</v>
      </c>
      <c r="N163" s="123">
        <v>45859</v>
      </c>
    </row>
    <row r="164" spans="1:14">
      <c r="A164" s="141">
        <v>41165</v>
      </c>
      <c r="B164" s="136" t="s">
        <v>89</v>
      </c>
      <c r="C164" s="136" t="s">
        <v>761</v>
      </c>
      <c r="D164" s="136" t="s">
        <v>106</v>
      </c>
      <c r="E164" s="136" t="s">
        <v>323</v>
      </c>
      <c r="F164" s="124"/>
      <c r="G164" s="136" t="s">
        <v>67</v>
      </c>
      <c r="H164" s="137" t="s">
        <v>124</v>
      </c>
      <c r="I164" s="124"/>
      <c r="J164" s="124"/>
      <c r="K164" s="121" t="s">
        <v>147</v>
      </c>
      <c r="L164" s="127">
        <v>60446</v>
      </c>
      <c r="M164" s="125">
        <v>9846548</v>
      </c>
      <c r="N164" s="123">
        <v>45859</v>
      </c>
    </row>
    <row r="165" spans="1:14" hidden="1">
      <c r="A165" s="141">
        <v>55377</v>
      </c>
      <c r="B165" s="136" t="s">
        <v>3</v>
      </c>
      <c r="C165" s="136" t="s">
        <v>762</v>
      </c>
      <c r="D165" s="136" t="s">
        <v>130</v>
      </c>
      <c r="E165" s="136" t="s">
        <v>306</v>
      </c>
      <c r="F165" s="124"/>
      <c r="G165" s="136" t="s">
        <v>54</v>
      </c>
      <c r="H165" s="137" t="s">
        <v>164</v>
      </c>
      <c r="I165" s="124"/>
      <c r="J165" s="124"/>
      <c r="K165" s="121" t="s">
        <v>763</v>
      </c>
      <c r="L165" s="127">
        <v>63675</v>
      </c>
      <c r="M165" s="125">
        <v>9942067</v>
      </c>
      <c r="N165" s="123">
        <v>45860</v>
      </c>
    </row>
    <row r="166" spans="1:14" hidden="1">
      <c r="A166" s="141">
        <v>27300</v>
      </c>
      <c r="B166" s="136" t="s">
        <v>89</v>
      </c>
      <c r="C166" s="136" t="s">
        <v>764</v>
      </c>
      <c r="D166" s="136" t="s">
        <v>106</v>
      </c>
      <c r="E166" s="136" t="s">
        <v>63</v>
      </c>
      <c r="F166" s="124"/>
      <c r="G166" s="136" t="s">
        <v>304</v>
      </c>
      <c r="H166" s="137" t="s">
        <v>765</v>
      </c>
      <c r="I166" s="124"/>
      <c r="J166" s="124"/>
      <c r="K166" s="121" t="s">
        <v>766</v>
      </c>
      <c r="L166" s="127">
        <v>33688</v>
      </c>
      <c r="M166" s="125">
        <v>9597630</v>
      </c>
      <c r="N166" s="123">
        <v>45860</v>
      </c>
    </row>
    <row r="167" spans="1:14" hidden="1">
      <c r="A167" s="141">
        <v>55000</v>
      </c>
      <c r="B167" s="136" t="s">
        <v>3</v>
      </c>
      <c r="C167" s="136" t="s">
        <v>98</v>
      </c>
      <c r="D167" s="136" t="s">
        <v>64</v>
      </c>
      <c r="E167" s="136" t="s">
        <v>73</v>
      </c>
      <c r="F167" s="124"/>
      <c r="G167" s="136" t="s">
        <v>59</v>
      </c>
      <c r="H167" s="137" t="s">
        <v>767</v>
      </c>
      <c r="I167" s="124"/>
      <c r="J167" s="124"/>
      <c r="K167" s="121" t="s">
        <v>90</v>
      </c>
      <c r="L167" s="127">
        <v>60238</v>
      </c>
      <c r="M167" s="125">
        <v>9757010</v>
      </c>
      <c r="N167" s="123">
        <v>45861</v>
      </c>
    </row>
    <row r="168" spans="1:14" hidden="1">
      <c r="A168" s="141">
        <v>75603</v>
      </c>
      <c r="B168" s="136" t="s">
        <v>621</v>
      </c>
      <c r="C168" s="136" t="s">
        <v>768</v>
      </c>
      <c r="D168" s="136" t="s">
        <v>106</v>
      </c>
      <c r="E168" s="136" t="s">
        <v>298</v>
      </c>
      <c r="F168" s="124"/>
      <c r="G168" s="136" t="s">
        <v>44</v>
      </c>
      <c r="H168" s="137" t="s">
        <v>45</v>
      </c>
      <c r="I168" s="124"/>
      <c r="J168" s="124"/>
      <c r="K168" s="121" t="s">
        <v>769</v>
      </c>
      <c r="L168" s="127">
        <v>92524</v>
      </c>
      <c r="M168" s="125">
        <v>9343895</v>
      </c>
      <c r="N168" s="123">
        <v>45861</v>
      </c>
    </row>
    <row r="169" spans="1:14" hidden="1">
      <c r="A169" s="141">
        <v>53486</v>
      </c>
      <c r="B169" s="136" t="s">
        <v>621</v>
      </c>
      <c r="C169" s="136" t="s">
        <v>770</v>
      </c>
      <c r="D169" s="136" t="s">
        <v>69</v>
      </c>
      <c r="E169" s="136" t="s">
        <v>70</v>
      </c>
      <c r="F169" s="124"/>
      <c r="G169" s="136" t="s">
        <v>58</v>
      </c>
      <c r="H169" s="137" t="s">
        <v>771</v>
      </c>
      <c r="I169" s="124"/>
      <c r="J169" s="124"/>
      <c r="K169" s="121" t="s">
        <v>772</v>
      </c>
      <c r="L169" s="127">
        <v>57964</v>
      </c>
      <c r="M169" s="125">
        <v>9668910</v>
      </c>
      <c r="N169" s="123">
        <v>45861</v>
      </c>
    </row>
    <row r="170" spans="1:14" hidden="1">
      <c r="A170" s="141">
        <v>21474</v>
      </c>
      <c r="B170" s="136" t="s">
        <v>621</v>
      </c>
      <c r="C170" s="136" t="s">
        <v>773</v>
      </c>
      <c r="D170" s="136" t="s">
        <v>106</v>
      </c>
      <c r="E170" s="136" t="s">
        <v>323</v>
      </c>
      <c r="F170" s="124"/>
      <c r="G170" s="136" t="s">
        <v>774</v>
      </c>
      <c r="H170" s="137" t="s">
        <v>775</v>
      </c>
      <c r="I170" s="124"/>
      <c r="J170" s="124"/>
      <c r="K170" s="121" t="s">
        <v>776</v>
      </c>
      <c r="L170" s="127">
        <v>81962</v>
      </c>
      <c r="M170" s="125">
        <v>9873163</v>
      </c>
      <c r="N170" s="123">
        <v>45861</v>
      </c>
    </row>
    <row r="171" spans="1:14" hidden="1">
      <c r="A171" s="127">
        <v>20842</v>
      </c>
      <c r="B171" s="121" t="s">
        <v>3</v>
      </c>
      <c r="C171" s="124" t="s">
        <v>101</v>
      </c>
      <c r="D171" s="124" t="s">
        <v>74</v>
      </c>
      <c r="E171" s="124" t="s">
        <v>63</v>
      </c>
      <c r="F171" s="124"/>
      <c r="G171" s="121" t="s">
        <v>75</v>
      </c>
      <c r="H171" s="138" t="s">
        <v>76</v>
      </c>
      <c r="I171" s="124"/>
      <c r="J171" s="124"/>
      <c r="K171" s="121" t="s">
        <v>93</v>
      </c>
      <c r="L171" s="127">
        <v>34931</v>
      </c>
      <c r="M171" s="125">
        <v>9571612</v>
      </c>
      <c r="N171" s="123">
        <v>45861.97797453704</v>
      </c>
    </row>
    <row r="172" spans="1:14" hidden="1">
      <c r="A172" s="148">
        <v>33002</v>
      </c>
      <c r="B172" s="145" t="s">
        <v>3</v>
      </c>
      <c r="C172" s="145" t="s">
        <v>313</v>
      </c>
      <c r="D172" s="145" t="s">
        <v>130</v>
      </c>
      <c r="E172" s="145" t="s">
        <v>316</v>
      </c>
      <c r="F172" s="146"/>
      <c r="G172" s="145" t="s">
        <v>314</v>
      </c>
      <c r="H172" s="147" t="s">
        <v>315</v>
      </c>
      <c r="I172" s="146"/>
      <c r="J172" s="146"/>
      <c r="K172" s="121" t="s">
        <v>455</v>
      </c>
      <c r="L172" s="127">
        <v>37405</v>
      </c>
      <c r="M172" s="125">
        <v>9609706</v>
      </c>
      <c r="N172" s="123">
        <v>45862</v>
      </c>
    </row>
    <row r="173" spans="1:14" hidden="1">
      <c r="A173" s="141">
        <v>2730</v>
      </c>
      <c r="B173" s="136" t="s">
        <v>89</v>
      </c>
      <c r="C173" s="136" t="s">
        <v>777</v>
      </c>
      <c r="D173" s="136" t="s">
        <v>106</v>
      </c>
      <c r="E173" s="136" t="s">
        <v>298</v>
      </c>
      <c r="F173" s="124"/>
      <c r="G173" s="136" t="s">
        <v>160</v>
      </c>
      <c r="H173" s="137" t="s">
        <v>165</v>
      </c>
      <c r="I173" s="124"/>
      <c r="J173" s="124"/>
      <c r="K173" s="121" t="s">
        <v>778</v>
      </c>
      <c r="L173" s="127">
        <v>35240</v>
      </c>
      <c r="M173" s="125">
        <v>9639763</v>
      </c>
      <c r="N173" s="123">
        <v>45862</v>
      </c>
    </row>
    <row r="174" spans="1:14" hidden="1">
      <c r="A174" s="141">
        <v>60555</v>
      </c>
      <c r="B174" s="136" t="s">
        <v>621</v>
      </c>
      <c r="C174" s="136" t="s">
        <v>779</v>
      </c>
      <c r="D174" s="136" t="s">
        <v>106</v>
      </c>
      <c r="E174" s="136" t="s">
        <v>323</v>
      </c>
      <c r="F174" s="124"/>
      <c r="G174" s="136" t="s">
        <v>134</v>
      </c>
      <c r="H174" s="137" t="s">
        <v>234</v>
      </c>
      <c r="I174" s="124"/>
      <c r="J174" s="124"/>
      <c r="K174" s="121" t="s">
        <v>780</v>
      </c>
      <c r="L174" s="127">
        <v>64691</v>
      </c>
      <c r="M174" s="125">
        <v>9985796</v>
      </c>
      <c r="N174" s="123">
        <v>45863</v>
      </c>
    </row>
    <row r="175" spans="1:14" hidden="1">
      <c r="A175" s="141">
        <v>56009</v>
      </c>
      <c r="B175" s="136" t="s">
        <v>621</v>
      </c>
      <c r="C175" s="136" t="s">
        <v>781</v>
      </c>
      <c r="D175" s="136" t="s">
        <v>69</v>
      </c>
      <c r="E175" s="136" t="s">
        <v>70</v>
      </c>
      <c r="F175" s="124"/>
      <c r="G175" s="136" t="s">
        <v>58</v>
      </c>
      <c r="H175" s="137" t="s">
        <v>63</v>
      </c>
      <c r="I175" s="124"/>
      <c r="J175" s="124"/>
      <c r="K175" s="121" t="s">
        <v>782</v>
      </c>
      <c r="L175" s="127">
        <v>60456</v>
      </c>
      <c r="M175" s="125">
        <v>9725457</v>
      </c>
      <c r="N175" s="123">
        <v>45864</v>
      </c>
    </row>
    <row r="176" spans="1:14" hidden="1">
      <c r="A176" s="141">
        <v>66735</v>
      </c>
      <c r="B176" s="136" t="s">
        <v>89</v>
      </c>
      <c r="C176" s="136" t="s">
        <v>783</v>
      </c>
      <c r="D176" s="136" t="s">
        <v>139</v>
      </c>
      <c r="E176" s="136" t="s">
        <v>331</v>
      </c>
      <c r="F176" s="124"/>
      <c r="G176" s="136" t="s">
        <v>119</v>
      </c>
      <c r="H176" s="137" t="s">
        <v>132</v>
      </c>
      <c r="I176" s="124"/>
      <c r="J176" s="124"/>
      <c r="K176" s="121" t="s">
        <v>784</v>
      </c>
      <c r="L176" s="127">
        <v>80780</v>
      </c>
      <c r="M176" s="125">
        <v>9883754</v>
      </c>
      <c r="N176" s="123">
        <v>45864</v>
      </c>
    </row>
    <row r="177" spans="1:14" hidden="1">
      <c r="A177" s="141">
        <v>23003</v>
      </c>
      <c r="B177" s="136" t="s">
        <v>89</v>
      </c>
      <c r="C177" s="136" t="s">
        <v>785</v>
      </c>
      <c r="D177" s="136" t="s">
        <v>106</v>
      </c>
      <c r="E177" s="136" t="s">
        <v>298</v>
      </c>
      <c r="F177" s="124"/>
      <c r="G177" s="136" t="s">
        <v>160</v>
      </c>
      <c r="H177" s="137" t="s">
        <v>165</v>
      </c>
      <c r="I177" s="124"/>
      <c r="J177" s="124"/>
      <c r="K177" s="121" t="s">
        <v>786</v>
      </c>
      <c r="L177" s="127">
        <v>37650</v>
      </c>
      <c r="M177" s="125">
        <v>9635456</v>
      </c>
      <c r="N177" s="123">
        <v>45865</v>
      </c>
    </row>
    <row r="178" spans="1:14" hidden="1">
      <c r="A178" s="141">
        <v>54999</v>
      </c>
      <c r="B178" s="136" t="s">
        <v>3</v>
      </c>
      <c r="C178" s="136" t="s">
        <v>787</v>
      </c>
      <c r="D178" s="136" t="s">
        <v>534</v>
      </c>
      <c r="E178" s="136" t="s">
        <v>301</v>
      </c>
      <c r="F178" s="124"/>
      <c r="G178" s="136" t="s">
        <v>119</v>
      </c>
      <c r="H178" s="137" t="s">
        <v>143</v>
      </c>
      <c r="I178" s="124"/>
      <c r="J178" s="124"/>
      <c r="K178" s="121" t="s">
        <v>788</v>
      </c>
      <c r="L178" s="127">
        <v>64012</v>
      </c>
      <c r="M178" s="125">
        <v>9708978</v>
      </c>
      <c r="N178" s="123">
        <v>45865</v>
      </c>
    </row>
    <row r="179" spans="1:14" hidden="1">
      <c r="A179" s="141">
        <v>27734</v>
      </c>
      <c r="B179" s="136" t="s">
        <v>89</v>
      </c>
      <c r="C179" s="136" t="s">
        <v>789</v>
      </c>
      <c r="D179" s="136" t="s">
        <v>106</v>
      </c>
      <c r="E179" s="136" t="s">
        <v>311</v>
      </c>
      <c r="F179" s="124"/>
      <c r="G179" s="136" t="s">
        <v>167</v>
      </c>
      <c r="H179" s="137" t="s">
        <v>168</v>
      </c>
      <c r="I179" s="124"/>
      <c r="J179" s="124"/>
      <c r="K179" s="121" t="s">
        <v>790</v>
      </c>
      <c r="L179" s="127">
        <v>63200</v>
      </c>
      <c r="M179" s="125">
        <v>9657777</v>
      </c>
      <c r="N179" s="123">
        <v>45865</v>
      </c>
    </row>
    <row r="180" spans="1:14" hidden="1">
      <c r="A180" s="141">
        <v>57799</v>
      </c>
      <c r="B180" s="136" t="s">
        <v>621</v>
      </c>
      <c r="C180" s="136" t="s">
        <v>486</v>
      </c>
      <c r="D180" s="136" t="s">
        <v>106</v>
      </c>
      <c r="E180" s="136" t="s">
        <v>311</v>
      </c>
      <c r="F180" s="124"/>
      <c r="G180" s="136" t="s">
        <v>58</v>
      </c>
      <c r="H180" s="137" t="s">
        <v>63</v>
      </c>
      <c r="I180" s="124"/>
      <c r="J180" s="124"/>
      <c r="K180" s="121" t="s">
        <v>487</v>
      </c>
      <c r="L180" s="127">
        <v>63343</v>
      </c>
      <c r="M180" s="125">
        <v>9860740</v>
      </c>
      <c r="N180" s="123">
        <v>45866</v>
      </c>
    </row>
    <row r="181" spans="1:14" hidden="1">
      <c r="A181" s="141">
        <v>58640</v>
      </c>
      <c r="B181" s="136" t="s">
        <v>89</v>
      </c>
      <c r="C181" s="136" t="s">
        <v>488</v>
      </c>
      <c r="D181" s="136" t="s">
        <v>69</v>
      </c>
      <c r="E181" s="136" t="s">
        <v>70</v>
      </c>
      <c r="F181" s="124"/>
      <c r="G181" s="136" t="s">
        <v>43</v>
      </c>
      <c r="H181" s="137" t="s">
        <v>489</v>
      </c>
      <c r="I181" s="124"/>
      <c r="J181" s="124"/>
      <c r="K181" s="121" t="s">
        <v>490</v>
      </c>
      <c r="L181" s="127">
        <v>63301</v>
      </c>
      <c r="M181" s="125">
        <v>9575163</v>
      </c>
      <c r="N181" s="123">
        <v>45866</v>
      </c>
    </row>
    <row r="182" spans="1:14" hidden="1">
      <c r="A182" s="141">
        <v>63439</v>
      </c>
      <c r="B182" s="136" t="s">
        <v>3</v>
      </c>
      <c r="C182" s="136" t="s">
        <v>491</v>
      </c>
      <c r="D182" s="136" t="s">
        <v>65</v>
      </c>
      <c r="E182" s="136" t="s">
        <v>303</v>
      </c>
      <c r="F182" s="124"/>
      <c r="G182" s="136" t="s">
        <v>119</v>
      </c>
      <c r="H182" s="137" t="s">
        <v>492</v>
      </c>
      <c r="I182" s="124"/>
      <c r="J182" s="124"/>
      <c r="K182" s="121" t="s">
        <v>493</v>
      </c>
      <c r="L182" s="127">
        <v>75008</v>
      </c>
      <c r="M182" s="125">
        <v>9507960</v>
      </c>
      <c r="N182" s="123">
        <v>45866</v>
      </c>
    </row>
    <row r="183" spans="1:14">
      <c r="A183" s="141">
        <v>62868</v>
      </c>
      <c r="B183" s="136" t="s">
        <v>89</v>
      </c>
      <c r="C183" s="136" t="s">
        <v>494</v>
      </c>
      <c r="D183" s="136" t="s">
        <v>65</v>
      </c>
      <c r="E183" s="136" t="s">
        <v>66</v>
      </c>
      <c r="F183" s="124"/>
      <c r="G183" s="136" t="s">
        <v>67</v>
      </c>
      <c r="H183" s="137" t="s">
        <v>68</v>
      </c>
      <c r="I183" s="124"/>
      <c r="J183" s="124"/>
      <c r="K183" s="121" t="s">
        <v>495</v>
      </c>
      <c r="L183" s="127">
        <v>81855</v>
      </c>
      <c r="M183" s="125">
        <v>9758399</v>
      </c>
      <c r="N183" s="123">
        <v>45866</v>
      </c>
    </row>
    <row r="184" spans="1:14" hidden="1">
      <c r="A184" s="141">
        <v>49751</v>
      </c>
      <c r="B184" s="136" t="s">
        <v>3</v>
      </c>
      <c r="C184" s="136" t="s">
        <v>512</v>
      </c>
      <c r="D184" s="136" t="s">
        <v>130</v>
      </c>
      <c r="E184" s="136" t="s">
        <v>316</v>
      </c>
      <c r="F184" s="124"/>
      <c r="G184" s="136" t="s">
        <v>54</v>
      </c>
      <c r="H184" s="137" t="s">
        <v>164</v>
      </c>
      <c r="I184" s="124"/>
      <c r="J184" s="124"/>
      <c r="K184" s="121" t="s">
        <v>513</v>
      </c>
      <c r="L184" s="127">
        <v>56548</v>
      </c>
      <c r="M184" s="125">
        <v>9374002</v>
      </c>
      <c r="N184" s="123">
        <v>45867</v>
      </c>
    </row>
    <row r="185" spans="1:14" hidden="1">
      <c r="A185" s="141">
        <v>55000</v>
      </c>
      <c r="B185" s="136" t="s">
        <v>3</v>
      </c>
      <c r="C185" s="136" t="s">
        <v>368</v>
      </c>
      <c r="D185" s="136" t="s">
        <v>74</v>
      </c>
      <c r="E185" s="136" t="s">
        <v>514</v>
      </c>
      <c r="F185" s="124"/>
      <c r="G185" s="136" t="s">
        <v>54</v>
      </c>
      <c r="H185" s="137" t="s">
        <v>164</v>
      </c>
      <c r="I185" s="124"/>
      <c r="J185" s="124"/>
      <c r="K185" s="121" t="s">
        <v>472</v>
      </c>
      <c r="L185" s="127">
        <v>61330</v>
      </c>
      <c r="M185" s="125">
        <v>9713478</v>
      </c>
      <c r="N185" s="123">
        <v>45867</v>
      </c>
    </row>
    <row r="186" spans="1:14" hidden="1">
      <c r="A186" s="127">
        <v>35000</v>
      </c>
      <c r="B186" s="124" t="s">
        <v>3</v>
      </c>
      <c r="C186" s="124" t="s">
        <v>515</v>
      </c>
      <c r="D186" s="124" t="s">
        <v>62</v>
      </c>
      <c r="E186" s="124"/>
      <c r="F186" s="124"/>
      <c r="G186" s="136"/>
      <c r="H186" s="137"/>
      <c r="I186" s="124" t="s">
        <v>63</v>
      </c>
      <c r="J186" s="124"/>
      <c r="K186" s="121" t="s">
        <v>516</v>
      </c>
      <c r="L186" s="127">
        <v>39830</v>
      </c>
      <c r="M186" s="125">
        <v>9983475</v>
      </c>
      <c r="N186" s="123">
        <v>45867</v>
      </c>
    </row>
    <row r="187" spans="1:14" hidden="1">
      <c r="A187" s="141">
        <v>22883</v>
      </c>
      <c r="B187" s="136" t="s">
        <v>89</v>
      </c>
      <c r="C187" s="136" t="s">
        <v>517</v>
      </c>
      <c r="D187" s="136" t="s">
        <v>106</v>
      </c>
      <c r="E187" s="136" t="s">
        <v>296</v>
      </c>
      <c r="F187" s="124"/>
      <c r="G187" s="136" t="s">
        <v>55</v>
      </c>
      <c r="H187" s="137" t="s">
        <v>56</v>
      </c>
      <c r="I187" s="124"/>
      <c r="J187" s="124"/>
      <c r="K187" s="121" t="s">
        <v>518</v>
      </c>
      <c r="L187" s="127">
        <v>36371</v>
      </c>
      <c r="M187" s="125">
        <v>9691149</v>
      </c>
      <c r="N187" s="123">
        <v>45867</v>
      </c>
    </row>
    <row r="188" spans="1:14" hidden="1">
      <c r="A188" s="141">
        <v>33232</v>
      </c>
      <c r="B188" s="136" t="s">
        <v>89</v>
      </c>
      <c r="C188" s="136" t="s">
        <v>519</v>
      </c>
      <c r="D188" s="136" t="s">
        <v>106</v>
      </c>
      <c r="E188" s="136" t="s">
        <v>520</v>
      </c>
      <c r="F188" s="124"/>
      <c r="G188" s="136" t="s">
        <v>140</v>
      </c>
      <c r="H188" s="137" t="s">
        <v>141</v>
      </c>
      <c r="I188" s="124"/>
      <c r="J188" s="124"/>
      <c r="K188" s="121" t="s">
        <v>521</v>
      </c>
      <c r="L188" s="127">
        <v>38218</v>
      </c>
      <c r="M188" s="125">
        <v>9633202</v>
      </c>
      <c r="N188" s="123">
        <v>45867</v>
      </c>
    </row>
    <row r="189" spans="1:14" hidden="1">
      <c r="A189" s="141">
        <v>56870</v>
      </c>
      <c r="B189" s="136" t="s">
        <v>621</v>
      </c>
      <c r="C189" s="136" t="s">
        <v>529</v>
      </c>
      <c r="D189" s="136" t="s">
        <v>69</v>
      </c>
      <c r="E189" s="136" t="s">
        <v>70</v>
      </c>
      <c r="F189" s="124"/>
      <c r="G189" s="136" t="s">
        <v>170</v>
      </c>
      <c r="H189" s="137" t="s">
        <v>171</v>
      </c>
      <c r="I189" s="124"/>
      <c r="J189" s="124"/>
      <c r="K189" s="121" t="s">
        <v>530</v>
      </c>
      <c r="L189" s="127">
        <v>63500</v>
      </c>
      <c r="M189" s="125">
        <v>9575254</v>
      </c>
      <c r="N189" s="123">
        <v>45868</v>
      </c>
    </row>
    <row r="190" spans="1:14" hidden="1">
      <c r="A190" s="141">
        <v>35269</v>
      </c>
      <c r="B190" s="136" t="s">
        <v>89</v>
      </c>
      <c r="C190" s="136" t="s">
        <v>531</v>
      </c>
      <c r="D190" s="136" t="s">
        <v>106</v>
      </c>
      <c r="E190" s="136" t="s">
        <v>298</v>
      </c>
      <c r="F190" s="124"/>
      <c r="G190" s="136" t="s">
        <v>77</v>
      </c>
      <c r="H190" s="137" t="s">
        <v>288</v>
      </c>
      <c r="I190" s="124"/>
      <c r="J190" s="124"/>
      <c r="K190" s="121" t="s">
        <v>532</v>
      </c>
      <c r="L190" s="127">
        <v>61485</v>
      </c>
      <c r="M190" s="125">
        <v>9678329</v>
      </c>
      <c r="N190" s="123">
        <v>45868</v>
      </c>
    </row>
    <row r="191" spans="1:14" hidden="1">
      <c r="A191" s="141">
        <v>34900</v>
      </c>
      <c r="B191" s="136" t="s">
        <v>3</v>
      </c>
      <c r="C191" s="136" t="s">
        <v>533</v>
      </c>
      <c r="D191" s="136" t="s">
        <v>534</v>
      </c>
      <c r="E191" s="136" t="s">
        <v>301</v>
      </c>
      <c r="F191" s="124"/>
      <c r="G191" s="136" t="s">
        <v>119</v>
      </c>
      <c r="H191" s="137" t="s">
        <v>238</v>
      </c>
      <c r="I191" s="124"/>
      <c r="J191" s="124"/>
      <c r="K191" s="121" t="s">
        <v>535</v>
      </c>
      <c r="L191" s="127">
        <v>36371</v>
      </c>
      <c r="M191" s="125">
        <v>9736391</v>
      </c>
      <c r="N191" s="123">
        <v>45868</v>
      </c>
    </row>
    <row r="192" spans="1:14">
      <c r="A192" s="141">
        <v>47578</v>
      </c>
      <c r="B192" s="136" t="s">
        <v>621</v>
      </c>
      <c r="C192" s="136" t="s">
        <v>536</v>
      </c>
      <c r="D192" s="136" t="s">
        <v>106</v>
      </c>
      <c r="E192" s="136" t="s">
        <v>323</v>
      </c>
      <c r="F192" s="124"/>
      <c r="G192" s="136" t="s">
        <v>67</v>
      </c>
      <c r="H192" s="137" t="s">
        <v>127</v>
      </c>
      <c r="I192" s="124"/>
      <c r="J192" s="124"/>
      <c r="K192" s="121" t="s">
        <v>537</v>
      </c>
      <c r="L192" s="127">
        <v>58065</v>
      </c>
      <c r="M192" s="125">
        <v>9520663</v>
      </c>
      <c r="N192" s="123">
        <v>45868</v>
      </c>
    </row>
    <row r="193" spans="1:14" hidden="1">
      <c r="A193" s="141">
        <v>51355</v>
      </c>
      <c r="B193" s="136" t="s">
        <v>621</v>
      </c>
      <c r="C193" s="136" t="s">
        <v>554</v>
      </c>
      <c r="D193" s="136" t="s">
        <v>106</v>
      </c>
      <c r="E193" s="136" t="s">
        <v>520</v>
      </c>
      <c r="F193" s="124"/>
      <c r="G193" s="136" t="s">
        <v>44</v>
      </c>
      <c r="H193" s="137" t="s">
        <v>45</v>
      </c>
      <c r="I193" s="124"/>
      <c r="J193" s="124"/>
      <c r="K193" s="121" t="s">
        <v>555</v>
      </c>
      <c r="L193" s="127">
        <v>55477</v>
      </c>
      <c r="M193" s="125">
        <v>9420265</v>
      </c>
      <c r="N193" s="123">
        <v>45869</v>
      </c>
    </row>
    <row r="194" spans="1:14" hidden="1">
      <c r="A194" s="141">
        <v>36200</v>
      </c>
      <c r="B194" s="136" t="s">
        <v>3</v>
      </c>
      <c r="C194" s="136" t="s">
        <v>556</v>
      </c>
      <c r="D194" s="136" t="s">
        <v>130</v>
      </c>
      <c r="E194" s="136" t="s">
        <v>306</v>
      </c>
      <c r="F194" s="124"/>
      <c r="G194" s="136" t="s">
        <v>54</v>
      </c>
      <c r="H194" s="137" t="s">
        <v>57</v>
      </c>
      <c r="I194" s="124"/>
      <c r="J194" s="124"/>
      <c r="K194" s="121" t="s">
        <v>557</v>
      </c>
      <c r="L194" s="127">
        <v>39902</v>
      </c>
      <c r="M194" s="125">
        <v>9994838</v>
      </c>
      <c r="N194" s="123">
        <v>45869</v>
      </c>
    </row>
    <row r="195" spans="1:14" hidden="1">
      <c r="A195" s="141">
        <v>9600</v>
      </c>
      <c r="B195" s="136" t="s">
        <v>621</v>
      </c>
      <c r="C195" s="136" t="s">
        <v>558</v>
      </c>
      <c r="D195" s="136" t="s">
        <v>122</v>
      </c>
      <c r="E195" s="136" t="s">
        <v>320</v>
      </c>
      <c r="F195" s="124"/>
      <c r="G195" s="136" t="s">
        <v>7</v>
      </c>
      <c r="H195" s="137" t="s">
        <v>50</v>
      </c>
      <c r="I195" s="124"/>
      <c r="J195" s="124"/>
      <c r="K195" s="121" t="s">
        <v>559</v>
      </c>
      <c r="L195" s="127">
        <v>55865</v>
      </c>
      <c r="M195" s="125">
        <v>9690509</v>
      </c>
      <c r="N195" s="123">
        <v>45869</v>
      </c>
    </row>
    <row r="196" spans="1:14" hidden="1">
      <c r="A196" s="141">
        <v>49002</v>
      </c>
      <c r="B196" s="136" t="s">
        <v>89</v>
      </c>
      <c r="C196" s="136" t="s">
        <v>560</v>
      </c>
      <c r="D196" s="136" t="s">
        <v>106</v>
      </c>
      <c r="E196" s="136" t="s">
        <v>323</v>
      </c>
      <c r="F196" s="124"/>
      <c r="G196" s="136" t="s">
        <v>77</v>
      </c>
      <c r="H196" s="137" t="s">
        <v>288</v>
      </c>
      <c r="I196" s="124"/>
      <c r="J196" s="124"/>
      <c r="K196" s="121" t="s">
        <v>561</v>
      </c>
      <c r="L196" s="127">
        <v>58063</v>
      </c>
      <c r="M196" s="125">
        <v>9617662</v>
      </c>
      <c r="N196" s="123">
        <v>45869</v>
      </c>
    </row>
    <row r="197" spans="1:14" hidden="1">
      <c r="A197" s="141">
        <v>21483</v>
      </c>
      <c r="B197" s="124" t="s">
        <v>332</v>
      </c>
      <c r="C197" s="136" t="s">
        <v>562</v>
      </c>
      <c r="D197" s="136" t="s">
        <v>172</v>
      </c>
      <c r="E197" s="124"/>
      <c r="F197" s="124"/>
      <c r="G197" s="136" t="s">
        <v>563</v>
      </c>
      <c r="H197" s="137"/>
      <c r="I197" s="124"/>
      <c r="J197" s="124"/>
      <c r="K197" s="121" t="s">
        <v>63</v>
      </c>
      <c r="L197" s="127">
        <v>37592</v>
      </c>
      <c r="M197" s="125">
        <v>9971862</v>
      </c>
      <c r="N197" s="123">
        <v>45869</v>
      </c>
    </row>
    <row r="198" spans="1:14" hidden="1">
      <c r="A198" s="141">
        <v>22807</v>
      </c>
      <c r="B198" s="136" t="s">
        <v>3</v>
      </c>
      <c r="C198" s="136" t="s">
        <v>344</v>
      </c>
      <c r="D198" s="136" t="s">
        <v>106</v>
      </c>
      <c r="E198" s="136" t="s">
        <v>298</v>
      </c>
      <c r="F198" s="124"/>
      <c r="G198" s="136" t="s">
        <v>191</v>
      </c>
      <c r="H198" s="137" t="s">
        <v>192</v>
      </c>
      <c r="I198" s="124"/>
      <c r="J198" s="124"/>
      <c r="K198" s="121" t="s">
        <v>445</v>
      </c>
      <c r="L198" s="127">
        <v>40552</v>
      </c>
      <c r="M198" s="125">
        <v>9989247</v>
      </c>
      <c r="N198" s="123">
        <v>45870</v>
      </c>
    </row>
    <row r="199" spans="1:14" hidden="1">
      <c r="A199" s="141">
        <v>30000</v>
      </c>
      <c r="B199" s="136" t="s">
        <v>3</v>
      </c>
      <c r="C199" s="136" t="s">
        <v>569</v>
      </c>
      <c r="D199" s="136" t="s">
        <v>74</v>
      </c>
      <c r="E199" s="124"/>
      <c r="F199" s="124"/>
      <c r="G199" s="136" t="s">
        <v>75</v>
      </c>
      <c r="H199" s="137" t="s">
        <v>76</v>
      </c>
      <c r="I199" s="124"/>
      <c r="J199" s="124"/>
      <c r="K199" s="121" t="s">
        <v>570</v>
      </c>
      <c r="L199" s="127">
        <v>30809</v>
      </c>
      <c r="M199" s="125">
        <v>9477866</v>
      </c>
      <c r="N199" s="123">
        <v>45870</v>
      </c>
    </row>
    <row r="200" spans="1:14">
      <c r="A200" s="141">
        <v>49523</v>
      </c>
      <c r="B200" s="136" t="s">
        <v>89</v>
      </c>
      <c r="C200" s="136" t="s">
        <v>571</v>
      </c>
      <c r="D200" s="136" t="s">
        <v>69</v>
      </c>
      <c r="E200" s="136" t="s">
        <v>70</v>
      </c>
      <c r="F200" s="124"/>
      <c r="G200" s="136" t="s">
        <v>67</v>
      </c>
      <c r="H200" s="137" t="s">
        <v>142</v>
      </c>
      <c r="I200" s="124"/>
      <c r="J200" s="124"/>
      <c r="K200" s="121" t="s">
        <v>572</v>
      </c>
      <c r="L200" s="127">
        <v>55715</v>
      </c>
      <c r="M200" s="125">
        <v>9284506</v>
      </c>
      <c r="N200" s="123">
        <v>45870</v>
      </c>
    </row>
    <row r="201" spans="1:14">
      <c r="A201" s="141">
        <v>50905</v>
      </c>
      <c r="B201" s="136" t="s">
        <v>89</v>
      </c>
      <c r="C201" s="136" t="s">
        <v>573</v>
      </c>
      <c r="D201" s="136" t="s">
        <v>65</v>
      </c>
      <c r="E201" s="136" t="s">
        <v>303</v>
      </c>
      <c r="F201" s="124"/>
      <c r="G201" s="136" t="s">
        <v>67</v>
      </c>
      <c r="H201" s="137" t="s">
        <v>138</v>
      </c>
      <c r="I201" s="124"/>
      <c r="J201" s="124"/>
      <c r="K201" s="121" t="s">
        <v>574</v>
      </c>
      <c r="L201" s="127">
        <v>80323</v>
      </c>
      <c r="M201" s="125">
        <v>9478200</v>
      </c>
      <c r="N201" s="123">
        <v>45870</v>
      </c>
    </row>
    <row r="202" spans="1:14">
      <c r="A202" s="141">
        <v>50061</v>
      </c>
      <c r="B202" s="136" t="s">
        <v>89</v>
      </c>
      <c r="C202" s="136" t="s">
        <v>575</v>
      </c>
      <c r="D202" s="136" t="s">
        <v>106</v>
      </c>
      <c r="E202" s="136" t="s">
        <v>311</v>
      </c>
      <c r="F202" s="124"/>
      <c r="G202" s="136" t="s">
        <v>67</v>
      </c>
      <c r="H202" s="137" t="s">
        <v>124</v>
      </c>
      <c r="I202" s="124"/>
      <c r="J202" s="124"/>
      <c r="K202" s="121" t="s">
        <v>576</v>
      </c>
      <c r="L202" s="127">
        <v>63526</v>
      </c>
      <c r="M202" s="125">
        <v>9991264</v>
      </c>
      <c r="N202" s="123">
        <v>45870</v>
      </c>
    </row>
    <row r="203" spans="1:14" hidden="1">
      <c r="A203" s="141">
        <v>73503</v>
      </c>
      <c r="B203" s="136" t="s">
        <v>89</v>
      </c>
      <c r="C203" s="136" t="s">
        <v>577</v>
      </c>
      <c r="D203" s="136" t="s">
        <v>118</v>
      </c>
      <c r="E203" s="136" t="s">
        <v>292</v>
      </c>
      <c r="F203" s="124"/>
      <c r="G203" s="136" t="s">
        <v>109</v>
      </c>
      <c r="H203" s="137" t="s">
        <v>137</v>
      </c>
      <c r="I203" s="124"/>
      <c r="J203" s="124"/>
      <c r="K203" s="121" t="s">
        <v>578</v>
      </c>
      <c r="L203" s="127">
        <v>82733</v>
      </c>
      <c r="M203" s="125">
        <v>9956850</v>
      </c>
      <c r="N203" s="123">
        <v>45870</v>
      </c>
    </row>
    <row r="204" spans="1:14" hidden="1">
      <c r="A204" s="141">
        <v>38141</v>
      </c>
      <c r="B204" s="136" t="s">
        <v>621</v>
      </c>
      <c r="C204" s="136" t="s">
        <v>113</v>
      </c>
      <c r="D204" s="136" t="s">
        <v>106</v>
      </c>
      <c r="E204" s="136" t="s">
        <v>311</v>
      </c>
      <c r="F204" s="124"/>
      <c r="G204" s="136" t="s">
        <v>251</v>
      </c>
      <c r="H204" s="137" t="s">
        <v>587</v>
      </c>
      <c r="I204" s="124"/>
      <c r="J204" s="124"/>
      <c r="K204" s="121" t="s">
        <v>490</v>
      </c>
      <c r="L204" s="127">
        <v>38737</v>
      </c>
      <c r="M204" s="125">
        <v>9670420</v>
      </c>
      <c r="N204" s="123">
        <v>45871</v>
      </c>
    </row>
    <row r="205" spans="1:14" hidden="1">
      <c r="A205" s="141">
        <v>27800</v>
      </c>
      <c r="B205" s="136" t="s">
        <v>89</v>
      </c>
      <c r="C205" s="136" t="s">
        <v>588</v>
      </c>
      <c r="D205" s="136" t="s">
        <v>106</v>
      </c>
      <c r="E205" s="136" t="s">
        <v>323</v>
      </c>
      <c r="F205" s="124"/>
      <c r="G205" s="136" t="s">
        <v>107</v>
      </c>
      <c r="H205" s="137" t="s">
        <v>108</v>
      </c>
      <c r="I205" s="124"/>
      <c r="J205" s="124"/>
      <c r="K205" s="121" t="s">
        <v>589</v>
      </c>
      <c r="L205" s="127">
        <v>30465</v>
      </c>
      <c r="M205" s="125">
        <v>9406104</v>
      </c>
      <c r="N205" s="123">
        <v>45871</v>
      </c>
    </row>
    <row r="206" spans="1:14" hidden="1">
      <c r="A206" s="141">
        <v>33458</v>
      </c>
      <c r="B206" s="136" t="s">
        <v>3</v>
      </c>
      <c r="C206" s="136" t="s">
        <v>590</v>
      </c>
      <c r="D206" s="136" t="s">
        <v>65</v>
      </c>
      <c r="E206" s="136" t="s">
        <v>303</v>
      </c>
      <c r="F206" s="124"/>
      <c r="G206" s="136" t="s">
        <v>55</v>
      </c>
      <c r="H206" s="137" t="s">
        <v>56</v>
      </c>
      <c r="I206" s="124"/>
      <c r="J206" s="124"/>
      <c r="K206" s="121" t="s">
        <v>541</v>
      </c>
      <c r="L206" s="127">
        <v>35510</v>
      </c>
      <c r="M206" s="125">
        <v>9708930</v>
      </c>
      <c r="N206" s="123">
        <v>45871</v>
      </c>
    </row>
    <row r="207" spans="1:14" hidden="1">
      <c r="A207" s="141">
        <v>27500</v>
      </c>
      <c r="B207" s="136" t="s">
        <v>89</v>
      </c>
      <c r="C207" s="136" t="s">
        <v>591</v>
      </c>
      <c r="D207" s="136" t="s">
        <v>106</v>
      </c>
      <c r="E207" s="136" t="s">
        <v>520</v>
      </c>
      <c r="F207" s="124"/>
      <c r="G207" s="136" t="s">
        <v>140</v>
      </c>
      <c r="H207" s="137" t="s">
        <v>324</v>
      </c>
      <c r="I207" s="124"/>
      <c r="J207" s="124"/>
      <c r="K207" s="121" t="s">
        <v>592</v>
      </c>
      <c r="L207" s="127">
        <v>37153</v>
      </c>
      <c r="M207" s="125">
        <v>9468229</v>
      </c>
      <c r="N207" s="123">
        <v>45871</v>
      </c>
    </row>
    <row r="208" spans="1:14">
      <c r="A208" s="141">
        <v>63148</v>
      </c>
      <c r="B208" s="136" t="s">
        <v>89</v>
      </c>
      <c r="C208" s="136" t="s">
        <v>593</v>
      </c>
      <c r="D208" s="136" t="s">
        <v>65</v>
      </c>
      <c r="E208" s="136" t="s">
        <v>66</v>
      </c>
      <c r="F208" s="124"/>
      <c r="G208" s="136" t="s">
        <v>67</v>
      </c>
      <c r="H208" s="137" t="s">
        <v>68</v>
      </c>
      <c r="I208" s="124"/>
      <c r="J208" s="124"/>
      <c r="K208" s="121" t="s">
        <v>594</v>
      </c>
      <c r="L208" s="127">
        <v>74933</v>
      </c>
      <c r="M208" s="125">
        <v>9623829</v>
      </c>
      <c r="N208" s="123">
        <v>45871</v>
      </c>
    </row>
    <row r="209" spans="1:14" hidden="1">
      <c r="A209" s="141">
        <v>41581</v>
      </c>
      <c r="B209" s="136" t="s">
        <v>89</v>
      </c>
      <c r="C209" s="136" t="s">
        <v>597</v>
      </c>
      <c r="D209" s="136" t="s">
        <v>106</v>
      </c>
      <c r="E209" s="136" t="s">
        <v>311</v>
      </c>
      <c r="F209" s="124"/>
      <c r="G209" s="136" t="s">
        <v>77</v>
      </c>
      <c r="H209" s="137" t="s">
        <v>288</v>
      </c>
      <c r="I209" s="124"/>
      <c r="J209" s="124"/>
      <c r="K209" s="121" t="s">
        <v>598</v>
      </c>
      <c r="L209" s="127">
        <v>63351</v>
      </c>
      <c r="M209" s="125">
        <v>9663623</v>
      </c>
      <c r="N209" s="123">
        <v>45872</v>
      </c>
    </row>
    <row r="210" spans="1:14" hidden="1">
      <c r="A210" s="141">
        <v>27002</v>
      </c>
      <c r="B210" s="136" t="s">
        <v>89</v>
      </c>
      <c r="C210" s="136" t="s">
        <v>599</v>
      </c>
      <c r="D210" s="136" t="s">
        <v>106</v>
      </c>
      <c r="E210" s="136" t="s">
        <v>311</v>
      </c>
      <c r="F210" s="124"/>
      <c r="G210" s="136" t="s">
        <v>0</v>
      </c>
      <c r="H210" s="137" t="s">
        <v>236</v>
      </c>
      <c r="I210" s="124"/>
      <c r="J210" s="124"/>
      <c r="K210" s="121" t="s">
        <v>63</v>
      </c>
      <c r="L210" s="127">
        <v>28227</v>
      </c>
      <c r="M210" s="125">
        <v>9605073</v>
      </c>
      <c r="N210" s="139">
        <v>45872</v>
      </c>
    </row>
    <row r="211" spans="1:14" hidden="1">
      <c r="A211" s="141">
        <v>35804</v>
      </c>
      <c r="B211" s="136" t="s">
        <v>3</v>
      </c>
      <c r="C211" s="136" t="s">
        <v>600</v>
      </c>
      <c r="D211" s="136" t="s">
        <v>139</v>
      </c>
      <c r="E211" s="136" t="s">
        <v>331</v>
      </c>
      <c r="F211" s="124"/>
      <c r="G211" s="136" t="s">
        <v>119</v>
      </c>
      <c r="H211" s="137" t="s">
        <v>143</v>
      </c>
      <c r="I211" s="124"/>
      <c r="J211" s="124"/>
      <c r="K211" s="121" t="s">
        <v>601</v>
      </c>
      <c r="L211" s="127">
        <v>63474</v>
      </c>
      <c r="M211" s="125">
        <v>9888027</v>
      </c>
      <c r="N211" s="123">
        <v>45872</v>
      </c>
    </row>
    <row r="212" spans="1:14" hidden="1">
      <c r="A212" s="141">
        <v>15380</v>
      </c>
      <c r="B212" s="136" t="s">
        <v>89</v>
      </c>
      <c r="C212" s="136" t="s">
        <v>602</v>
      </c>
      <c r="D212" s="136" t="s">
        <v>122</v>
      </c>
      <c r="E212" s="136" t="s">
        <v>320</v>
      </c>
      <c r="F212" s="124"/>
      <c r="G212" s="136" t="s">
        <v>603</v>
      </c>
      <c r="H212" s="137" t="s">
        <v>604</v>
      </c>
      <c r="I212" s="124"/>
      <c r="J212" s="124"/>
      <c r="K212" s="121" t="s">
        <v>605</v>
      </c>
      <c r="L212" s="127">
        <v>28429</v>
      </c>
      <c r="M212" s="125">
        <v>9445148</v>
      </c>
      <c r="N212" s="123">
        <v>45872</v>
      </c>
    </row>
    <row r="213" spans="1:14" hidden="1">
      <c r="A213" s="141">
        <v>35000</v>
      </c>
      <c r="B213" s="136"/>
      <c r="C213" s="136" t="s">
        <v>606</v>
      </c>
      <c r="D213" s="136" t="s">
        <v>87</v>
      </c>
      <c r="E213" s="124"/>
      <c r="F213" s="124"/>
      <c r="G213" s="136" t="s">
        <v>251</v>
      </c>
      <c r="H213" s="137" t="s">
        <v>252</v>
      </c>
      <c r="I213" s="124"/>
      <c r="J213" s="124"/>
      <c r="K213" s="121" t="s">
        <v>607</v>
      </c>
      <c r="L213" s="127">
        <v>37592</v>
      </c>
      <c r="M213" s="125">
        <v>9971850</v>
      </c>
      <c r="N213" s="123">
        <v>45872</v>
      </c>
    </row>
    <row r="214" spans="1:14" hidden="1">
      <c r="A214" s="141">
        <v>58086</v>
      </c>
      <c r="B214" s="136" t="s">
        <v>621</v>
      </c>
      <c r="C214" s="136" t="s">
        <v>608</v>
      </c>
      <c r="D214" s="136" t="s">
        <v>106</v>
      </c>
      <c r="E214" s="136" t="s">
        <v>323</v>
      </c>
      <c r="F214" s="124"/>
      <c r="G214" s="136" t="s">
        <v>58</v>
      </c>
      <c r="H214" s="137" t="s">
        <v>145</v>
      </c>
      <c r="I214" s="124"/>
      <c r="J214" s="124"/>
      <c r="K214" s="121" t="s">
        <v>609</v>
      </c>
      <c r="L214" s="127">
        <v>63614</v>
      </c>
      <c r="M214" s="125">
        <v>9855850</v>
      </c>
      <c r="N214" s="123">
        <v>45872</v>
      </c>
    </row>
    <row r="215" spans="1:14" hidden="1">
      <c r="A215" s="141">
        <v>57148</v>
      </c>
      <c r="B215" s="136" t="s">
        <v>621</v>
      </c>
      <c r="C215" s="136" t="s">
        <v>610</v>
      </c>
      <c r="D215" s="136" t="s">
        <v>611</v>
      </c>
      <c r="E215" s="136" t="s">
        <v>612</v>
      </c>
      <c r="F215" s="124"/>
      <c r="G215" s="136" t="s">
        <v>613</v>
      </c>
      <c r="H215" s="137" t="s">
        <v>614</v>
      </c>
      <c r="I215" s="124"/>
      <c r="J215" s="124"/>
      <c r="K215" s="121" t="s">
        <v>615</v>
      </c>
      <c r="L215" s="127">
        <v>63270</v>
      </c>
      <c r="M215" s="125">
        <v>9742247</v>
      </c>
      <c r="N215" s="123">
        <v>45872</v>
      </c>
    </row>
    <row r="216" spans="1:14">
      <c r="A216" s="112"/>
      <c r="B216" s="113"/>
      <c r="C216" s="114"/>
      <c r="D216" s="114"/>
      <c r="E216" s="114"/>
      <c r="F216" s="114"/>
      <c r="G216" s="114"/>
      <c r="H216" s="114"/>
      <c r="I216" s="114"/>
      <c r="J216" s="114"/>
      <c r="K216" s="114"/>
      <c r="L216" s="115"/>
      <c r="M216" s="116"/>
      <c r="N216" s="117"/>
    </row>
    <row r="217" spans="1:14" ht="18">
      <c r="A217" s="164" t="s">
        <v>26</v>
      </c>
      <c r="B217" s="164"/>
      <c r="C217" s="164"/>
      <c r="D217" s="165">
        <f>SUM(Таблица3[Volume, tons])</f>
        <v>8550984</v>
      </c>
      <c r="E217" s="165"/>
      <c r="F217" s="27"/>
      <c r="G217" s="73"/>
      <c r="H217" s="43"/>
      <c r="I217" s="43"/>
      <c r="J217" s="43"/>
      <c r="K217" s="43"/>
      <c r="L217" s="75"/>
    </row>
    <row r="218" spans="1:14" ht="26.25">
      <c r="A218" s="164" t="s">
        <v>14</v>
      </c>
      <c r="B218" s="164"/>
      <c r="C218" s="164"/>
      <c r="D218" s="166" t="s">
        <v>791</v>
      </c>
      <c r="E218" s="166"/>
      <c r="G218" s="89"/>
      <c r="H218" s="43"/>
      <c r="I218" s="43"/>
      <c r="J218" s="43"/>
      <c r="K218" s="43"/>
      <c r="L218" s="75"/>
    </row>
    <row r="219" spans="1:14">
      <c r="A219" s="76"/>
      <c r="B219" s="54"/>
      <c r="C219" s="55"/>
      <c r="D219" s="69"/>
      <c r="E219" s="69"/>
      <c r="F219" s="27"/>
      <c r="G219" s="90"/>
      <c r="H219" s="43"/>
      <c r="I219" s="43"/>
      <c r="J219" s="43"/>
      <c r="K219" s="43"/>
      <c r="L219" s="75"/>
    </row>
    <row r="220" spans="1:14" ht="18">
      <c r="A220" s="164" t="s">
        <v>27</v>
      </c>
      <c r="B220" s="164"/>
      <c r="C220" s="164"/>
      <c r="D220" s="70">
        <v>212</v>
      </c>
      <c r="E220" s="71"/>
      <c r="F220" s="56"/>
      <c r="G220" s="91"/>
      <c r="H220" s="57"/>
      <c r="I220" s="43"/>
      <c r="J220" s="43"/>
      <c r="K220" s="43"/>
      <c r="L220" s="75"/>
    </row>
    <row r="221" spans="1:14" ht="18">
      <c r="D221" s="72" t="s">
        <v>795</v>
      </c>
      <c r="E221" s="72"/>
      <c r="F221" s="27"/>
      <c r="G221" s="92"/>
      <c r="H221" s="58"/>
      <c r="I221" s="43"/>
      <c r="J221" s="43"/>
      <c r="K221" s="43"/>
      <c r="L221" s="75"/>
    </row>
    <row r="222" spans="1:14">
      <c r="A222" s="149"/>
      <c r="B222" s="59"/>
      <c r="C222" s="74" t="s">
        <v>477</v>
      </c>
      <c r="D222" s="74" t="s">
        <v>52</v>
      </c>
      <c r="E222" s="60" t="s">
        <v>16</v>
      </c>
      <c r="F222" s="27"/>
      <c r="G222" s="90"/>
      <c r="H222" s="43"/>
      <c r="I222" s="43"/>
      <c r="J222" s="43"/>
      <c r="K222" s="43"/>
      <c r="L222" s="75"/>
    </row>
    <row r="223" spans="1:14">
      <c r="A223" s="133" t="s">
        <v>15</v>
      </c>
      <c r="B223" s="134"/>
      <c r="C223" s="61">
        <v>212</v>
      </c>
      <c r="D223" s="61">
        <v>191</v>
      </c>
      <c r="E223" s="62" t="s">
        <v>792</v>
      </c>
      <c r="F223" s="27"/>
      <c r="G223" s="93"/>
      <c r="H223" s="43"/>
      <c r="I223" s="43"/>
      <c r="J223" s="43"/>
      <c r="K223" s="43"/>
      <c r="L223" s="75"/>
    </row>
    <row r="224" spans="1:14">
      <c r="A224" s="132" t="s">
        <v>22</v>
      </c>
      <c r="B224" s="59"/>
      <c r="C224" s="15">
        <v>4</v>
      </c>
      <c r="D224" s="15">
        <v>2</v>
      </c>
      <c r="E224" s="63" t="s">
        <v>793</v>
      </c>
      <c r="F224" s="27"/>
      <c r="G224" s="90"/>
      <c r="H224" s="43"/>
      <c r="I224" s="43"/>
      <c r="J224" s="43"/>
      <c r="K224" s="43"/>
      <c r="L224" s="75"/>
    </row>
    <row r="225" spans="1:12">
      <c r="A225" s="132" t="s">
        <v>30</v>
      </c>
      <c r="B225" s="59"/>
      <c r="C225" s="15">
        <v>83</v>
      </c>
      <c r="D225" s="15">
        <v>70</v>
      </c>
      <c r="E225" s="63" t="s">
        <v>794</v>
      </c>
      <c r="F225" s="27"/>
      <c r="G225" s="90"/>
      <c r="H225" s="43"/>
      <c r="I225" s="43"/>
      <c r="J225" s="43"/>
      <c r="K225" s="43"/>
      <c r="L225" s="75"/>
    </row>
    <row r="226" spans="1:12">
      <c r="A226" s="132" t="s">
        <v>23</v>
      </c>
      <c r="B226" s="59"/>
      <c r="C226" s="15">
        <v>85</v>
      </c>
      <c r="D226" s="15">
        <v>81</v>
      </c>
      <c r="E226" s="63" t="s">
        <v>619</v>
      </c>
      <c r="F226" s="27"/>
      <c r="G226" s="67"/>
      <c r="H226" s="43"/>
      <c r="I226" s="43"/>
      <c r="J226" s="43"/>
      <c r="K226" s="43"/>
      <c r="L226" s="75"/>
    </row>
    <row r="227" spans="1:12">
      <c r="A227" s="132" t="s">
        <v>24</v>
      </c>
      <c r="B227" s="59"/>
      <c r="C227" s="15">
        <v>40</v>
      </c>
      <c r="D227" s="15">
        <v>38</v>
      </c>
      <c r="E227" s="63" t="s">
        <v>793</v>
      </c>
      <c r="F227" s="27"/>
      <c r="G227" s="67"/>
      <c r="H227" s="43"/>
      <c r="I227" s="43"/>
      <c r="J227" s="43"/>
      <c r="K227" s="43"/>
      <c r="L227" s="75"/>
    </row>
    <row r="228" spans="1:12">
      <c r="A228" s="77"/>
      <c r="B228" s="64"/>
      <c r="C228" s="27"/>
      <c r="D228" s="27"/>
      <c r="E228" s="27"/>
      <c r="F228" s="27"/>
      <c r="G228" s="67"/>
      <c r="I228" s="65"/>
      <c r="J228" s="65"/>
      <c r="K228" s="66"/>
    </row>
    <row r="229" spans="1:12">
      <c r="A229" s="77"/>
      <c r="B229" s="64"/>
      <c r="C229" s="27"/>
      <c r="D229" s="27"/>
      <c r="E229" s="27"/>
      <c r="F229" s="27"/>
      <c r="G229" s="67"/>
    </row>
    <row r="230" spans="1:12">
      <c r="A230" s="77"/>
      <c r="B230" s="64"/>
      <c r="C230" s="27"/>
      <c r="D230" s="27"/>
      <c r="E230" s="27"/>
      <c r="F230" s="27"/>
      <c r="G230" s="67"/>
    </row>
    <row r="231" spans="1:12">
      <c r="A231" s="77"/>
      <c r="B231" s="64"/>
      <c r="C231" s="27"/>
      <c r="D231" s="27"/>
      <c r="E231" s="27"/>
      <c r="F231" s="27"/>
      <c r="G231" s="67"/>
    </row>
    <row r="232" spans="1:12">
      <c r="A232" s="77"/>
      <c r="B232" s="64"/>
      <c r="C232" s="27"/>
      <c r="D232" s="27"/>
      <c r="E232" s="27"/>
      <c r="F232" s="27"/>
      <c r="G232" s="67"/>
    </row>
    <row r="233" spans="1:12">
      <c r="A233" s="77"/>
      <c r="B233" s="64"/>
      <c r="C233" s="67"/>
      <c r="D233" s="27"/>
      <c r="E233" s="27"/>
      <c r="F233" s="27"/>
      <c r="G233" s="67"/>
    </row>
    <row r="234" spans="1:12">
      <c r="A234" s="77"/>
      <c r="B234" s="64"/>
      <c r="C234" s="68"/>
      <c r="D234" s="27"/>
      <c r="E234" s="27"/>
      <c r="F234" s="27"/>
      <c r="G234" s="67"/>
    </row>
    <row r="235" spans="1:12">
      <c r="A235" s="77"/>
      <c r="B235" s="64"/>
      <c r="C235" s="41"/>
      <c r="D235" s="27"/>
      <c r="E235" s="27"/>
      <c r="F235" s="27"/>
      <c r="G235" s="67"/>
    </row>
    <row r="236" spans="1:12">
      <c r="A236" s="77"/>
      <c r="B236" s="64"/>
      <c r="C236" s="27"/>
      <c r="D236" s="27"/>
      <c r="E236" s="27"/>
      <c r="F236" s="27"/>
      <c r="G236" s="67"/>
    </row>
    <row r="237" spans="1:12">
      <c r="A237" s="77"/>
      <c r="B237" s="64"/>
      <c r="C237" s="27"/>
      <c r="D237" s="27"/>
      <c r="E237" s="27"/>
      <c r="F237" s="27"/>
      <c r="G237" s="67"/>
    </row>
    <row r="238" spans="1:12">
      <c r="A238" s="77"/>
      <c r="B238" s="64"/>
      <c r="C238" s="27"/>
      <c r="D238" s="27"/>
      <c r="E238" s="27"/>
      <c r="F238" s="27"/>
      <c r="G238" s="67"/>
    </row>
    <row r="239" spans="1:12">
      <c r="A239" s="77"/>
      <c r="B239" s="64"/>
      <c r="C239" s="27"/>
      <c r="D239" s="27"/>
      <c r="E239" s="27"/>
      <c r="F239" s="27"/>
      <c r="G239" s="67"/>
    </row>
    <row r="240" spans="1:12">
      <c r="A240" s="77"/>
      <c r="B240" s="64"/>
      <c r="C240" s="27"/>
      <c r="D240" s="27"/>
      <c r="E240" s="27"/>
      <c r="F240" s="27"/>
      <c r="G240" s="67"/>
    </row>
    <row r="241" spans="1:11">
      <c r="A241" s="77"/>
      <c r="B241" s="64"/>
      <c r="C241" s="27"/>
      <c r="D241" s="27"/>
      <c r="E241" s="27"/>
      <c r="F241" s="27"/>
      <c r="G241" s="67"/>
      <c r="K241" s="27"/>
    </row>
    <row r="242" spans="1:11">
      <c r="A242" s="77"/>
      <c r="B242" s="64"/>
      <c r="C242" s="27"/>
      <c r="D242" s="27"/>
      <c r="E242" s="27"/>
      <c r="F242" s="27"/>
      <c r="G242" s="67"/>
      <c r="K242" s="27"/>
    </row>
    <row r="243" spans="1:11">
      <c r="A243" s="77"/>
      <c r="B243" s="64"/>
      <c r="C243" s="27"/>
      <c r="D243" s="27"/>
      <c r="E243" s="27"/>
      <c r="F243" s="27"/>
      <c r="G243" s="67"/>
      <c r="K243" s="27"/>
    </row>
    <row r="244" spans="1:11">
      <c r="A244" s="77"/>
      <c r="B244" s="64"/>
      <c r="C244" s="27"/>
      <c r="D244" s="27"/>
      <c r="E244" s="27"/>
      <c r="F244" s="27"/>
      <c r="G244" s="67"/>
      <c r="K244" s="27"/>
    </row>
    <row r="245" spans="1:11">
      <c r="A245" s="77"/>
      <c r="B245" s="64"/>
      <c r="C245" s="27"/>
      <c r="D245" s="27"/>
      <c r="E245" s="27"/>
      <c r="F245" s="27"/>
      <c r="G245" s="67"/>
      <c r="K245" s="27"/>
    </row>
    <row r="246" spans="1:11">
      <c r="A246" s="77"/>
      <c r="B246" s="64"/>
      <c r="C246" s="27"/>
      <c r="D246" s="27"/>
      <c r="E246" s="27"/>
      <c r="F246" s="27"/>
      <c r="G246" s="67"/>
      <c r="K246" s="27"/>
    </row>
    <row r="247" spans="1:11">
      <c r="A247" s="77"/>
      <c r="B247" s="64"/>
      <c r="C247" s="27"/>
      <c r="D247" s="27"/>
      <c r="E247" s="27"/>
      <c r="F247" s="27"/>
      <c r="G247" s="67"/>
      <c r="K247" s="27"/>
    </row>
    <row r="248" spans="1:11">
      <c r="A248" s="77"/>
      <c r="B248" s="64"/>
      <c r="C248" s="27"/>
      <c r="D248" s="27"/>
      <c r="E248" s="27"/>
      <c r="F248" s="27"/>
      <c r="G248" s="67"/>
      <c r="K248" s="27"/>
    </row>
    <row r="249" spans="1:11">
      <c r="A249" s="77"/>
      <c r="B249" s="64"/>
      <c r="C249" s="27"/>
      <c r="D249" s="27"/>
      <c r="E249" s="27"/>
      <c r="F249" s="27"/>
      <c r="G249" s="67"/>
      <c r="K249" s="27"/>
    </row>
    <row r="250" spans="1:11">
      <c r="A250" s="77"/>
      <c r="B250" s="64"/>
      <c r="C250" s="27"/>
      <c r="D250" s="27"/>
      <c r="E250" s="27"/>
      <c r="F250" s="27"/>
      <c r="G250" s="67"/>
      <c r="K250" s="27"/>
    </row>
    <row r="255" spans="1:11">
      <c r="I255" s="3"/>
      <c r="J255" s="3"/>
      <c r="K255" s="27"/>
    </row>
    <row r="256" spans="1:11">
      <c r="I256" s="3"/>
      <c r="J256" s="3"/>
      <c r="K256" s="27"/>
    </row>
  </sheetData>
  <mergeCells count="6">
    <mergeCell ref="A1:N1"/>
    <mergeCell ref="A220:C220"/>
    <mergeCell ref="D217:E217"/>
    <mergeCell ref="D218:E218"/>
    <mergeCell ref="A217:C217"/>
    <mergeCell ref="A218:C218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GrainFlow USA and Canada trends</vt:lpstr>
      <vt:lpstr>Vessels sailed from USA and Can</vt:lpstr>
      <vt:lpstr>Discharged US and Canadia grain</vt:lpstr>
      <vt:lpstr>Grain and vessels at sea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</dc:creator>
  <cp:lastModifiedBy>sosnovsky</cp:lastModifiedBy>
  <dcterms:created xsi:type="dcterms:W3CDTF">2024-01-07T14:59:43Z</dcterms:created>
  <dcterms:modified xsi:type="dcterms:W3CDTF">2025-08-21T11:04:16Z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a40d845a-3aaa-48ee-a7ba-cdf94704076b</vt:lpwstr>
  </property>
</Properties>
</file>