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d.docs.live.net/dedfdc09619fd9a7/Робочий стіл/"/>
    </mc:Choice>
  </mc:AlternateContent>
  <xr:revisionPtr revIDLastSave="1" documentId="11_CBC1262CCBC50B2A2496160627C5C9F8DCDCA7B0" xr6:coauthVersionLast="47" xr6:coauthVersionMax="47" xr10:uidLastSave="{C4498CDB-B71E-4CEE-82DC-9F1060153E1A}"/>
  <bookViews>
    <workbookView xWindow="-120" yWindow="-120" windowWidth="29040" windowHeight="15840" xr2:uid="{00000000-000D-0000-FFFF-FFFF00000000}"/>
  </bookViews>
  <sheets>
    <sheet name="GrainFlow France trends" sheetId="28" r:id="rId1"/>
    <sheet name="Vessels sailed from France" sheetId="25" r:id="rId2"/>
    <sheet name="Discharged French grain" sheetId="26" r:id="rId3"/>
    <sheet name="Grain and vessels at sea" sheetId="27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7" i="27" l="1"/>
  <c r="P5" i="27"/>
  <c r="P6" i="27"/>
  <c r="P4" i="27"/>
  <c r="C19" i="26" l="1"/>
  <c r="D35" i="27" l="1"/>
  <c r="C24" i="25" l="1"/>
</calcChain>
</file>

<file path=xl/sharedStrings.xml><?xml version="1.0" encoding="utf-8"?>
<sst xmlns="http://schemas.openxmlformats.org/spreadsheetml/2006/main" count="470" uniqueCount="175">
  <si>
    <t>Tunisia</t>
  </si>
  <si>
    <t>POD</t>
  </si>
  <si>
    <t>POL</t>
  </si>
  <si>
    <t>wheat</t>
  </si>
  <si>
    <t>Shipper</t>
  </si>
  <si>
    <t>Spain</t>
  </si>
  <si>
    <t>Terminal of loading</t>
  </si>
  <si>
    <t>Morocco</t>
  </si>
  <si>
    <t>Grain type</t>
  </si>
  <si>
    <t>Departure Date</t>
  </si>
  <si>
    <t>Volume, tons</t>
  </si>
  <si>
    <t>Vessel name</t>
  </si>
  <si>
    <t>Ship owner/manager</t>
  </si>
  <si>
    <t>DWT</t>
  </si>
  <si>
    <t>w-o-w change</t>
  </si>
  <si>
    <t>TOTAL number of vsls</t>
  </si>
  <si>
    <t>w-o-w</t>
  </si>
  <si>
    <t>Netherlands</t>
  </si>
  <si>
    <t>Rotterdam</t>
  </si>
  <si>
    <t>Date of discharge</t>
  </si>
  <si>
    <t>Discharge country</t>
  </si>
  <si>
    <t>small Handy / Handymax(13-49k dwt)</t>
  </si>
  <si>
    <t>Coasters/minibulkers (up to 13k dwt)</t>
  </si>
  <si>
    <t>Supramax/Ultramax (49-67k dwt)</t>
  </si>
  <si>
    <t>Panamax/Kamsarmax/Cape (above 67k dwt)</t>
  </si>
  <si>
    <t>TOTAL IMPORT (tons)</t>
  </si>
  <si>
    <t>barley</t>
  </si>
  <si>
    <t>GRAIN AT SEA IN TOTAL (tons)</t>
  </si>
  <si>
    <t>NUMBER OF VESSELS AT SEA</t>
  </si>
  <si>
    <t>week</t>
  </si>
  <si>
    <t>number of vsls</t>
  </si>
  <si>
    <t>small Handy / Handymax (13-49k dwt)</t>
  </si>
  <si>
    <t>grain at sea</t>
  </si>
  <si>
    <t>Berth</t>
  </si>
  <si>
    <t>UK</t>
  </si>
  <si>
    <t xml:space="preserve"> </t>
  </si>
  <si>
    <t>grain, tons</t>
  </si>
  <si>
    <t>IMO</t>
  </si>
  <si>
    <t>TOTAL EXPORT (tons)</t>
  </si>
  <si>
    <t>previous week</t>
  </si>
  <si>
    <t>current week</t>
  </si>
  <si>
    <t>Importer/Receiver</t>
  </si>
  <si>
    <t>Importer / receiver</t>
  </si>
  <si>
    <t>-</t>
  </si>
  <si>
    <t>Portugal</t>
  </si>
  <si>
    <t>Belfast</t>
  </si>
  <si>
    <t>week 20</t>
  </si>
  <si>
    <t>-1</t>
  </si>
  <si>
    <t>Germany</t>
  </si>
  <si>
    <t>week 21</t>
  </si>
  <si>
    <t>+2</t>
  </si>
  <si>
    <t>+3</t>
  </si>
  <si>
    <t>Rouen</t>
  </si>
  <si>
    <t>BZ</t>
  </si>
  <si>
    <t>Soufflet</t>
  </si>
  <si>
    <t>Bayonne</t>
  </si>
  <si>
    <t>Maisica</t>
  </si>
  <si>
    <t>La Pallice</t>
  </si>
  <si>
    <t>Socomac</t>
  </si>
  <si>
    <t>Lecureur</t>
  </si>
  <si>
    <t>Hamburg</t>
  </si>
  <si>
    <t>Cargill</t>
  </si>
  <si>
    <t>SicaAtlantique</t>
  </si>
  <si>
    <t>Las Palmas</t>
  </si>
  <si>
    <t>Arklow Wood</t>
  </si>
  <si>
    <t>malt</t>
  </si>
  <si>
    <t>Senalia</t>
  </si>
  <si>
    <t>Nantes</t>
  </si>
  <si>
    <t>Invivo</t>
  </si>
  <si>
    <t>Seville</t>
  </si>
  <si>
    <t>Lisbon</t>
  </si>
  <si>
    <t>Sbiv</t>
  </si>
  <si>
    <t>Viterra</t>
  </si>
  <si>
    <t>-3</t>
  </si>
  <si>
    <t>=</t>
  </si>
  <si>
    <t>-2</t>
  </si>
  <si>
    <t>Arklow Marsh</t>
  </si>
  <si>
    <t>Dunkirk</t>
  </si>
  <si>
    <t>NordCereales</t>
  </si>
  <si>
    <t>Mauritania</t>
  </si>
  <si>
    <t>Casablanca</t>
  </si>
  <si>
    <t>Abidjan</t>
  </si>
  <si>
    <t>(-1)</t>
  </si>
  <si>
    <t>French grains sailed away from major export ports, week 30 (July 21-27)</t>
  </si>
  <si>
    <t>week 30</t>
  </si>
  <si>
    <t>week 29</t>
  </si>
  <si>
    <t>Arklow Breeze</t>
  </si>
  <si>
    <t>Morroco</t>
  </si>
  <si>
    <t>Kathy C</t>
  </si>
  <si>
    <t>Canical</t>
  </si>
  <si>
    <t>Manisa Sole</t>
  </si>
  <si>
    <t>Bordeaux</t>
  </si>
  <si>
    <t>Seagem</t>
  </si>
  <si>
    <t>Saipol</t>
  </si>
  <si>
    <t>Arklow Ace</t>
  </si>
  <si>
    <t>Leixoes</t>
  </si>
  <si>
    <t>Faromar</t>
  </si>
  <si>
    <t>Tonnay-Rochefort</t>
  </si>
  <si>
    <t>Sweden</t>
  </si>
  <si>
    <t>Halmstad</t>
  </si>
  <si>
    <t>Granit</t>
  </si>
  <si>
    <t>Fluvius Axe</t>
  </si>
  <si>
    <t>Glasson Dock</t>
  </si>
  <si>
    <t>Navin Falcon</t>
  </si>
  <si>
    <t>Ivory Coast</t>
  </si>
  <si>
    <t>San Pedro</t>
  </si>
  <si>
    <t>Arklow Raven</t>
  </si>
  <si>
    <t>Sas Van Gent</t>
  </si>
  <si>
    <t>Berge Annupuri</t>
  </si>
  <si>
    <t>Dreyfus</t>
  </si>
  <si>
    <t>Feng Xiu Hai</t>
  </si>
  <si>
    <t>Nigeria</t>
  </si>
  <si>
    <t>Zaliv</t>
  </si>
  <si>
    <t>Federal Asahi</t>
  </si>
  <si>
    <t>Princess Shahd</t>
  </si>
  <si>
    <t>Wadowice Ii</t>
  </si>
  <si>
    <t>Ultra Lanin</t>
  </si>
  <si>
    <t>Lowlands Corso</t>
  </si>
  <si>
    <t>Ulusoy 9</t>
  </si>
  <si>
    <t>+1</t>
  </si>
  <si>
    <t>+106 100 (+30.1%)</t>
  </si>
  <si>
    <t>Vessels that discharged French grain, week 30 (July 21-27)</t>
  </si>
  <si>
    <t>Antheia</t>
  </si>
  <si>
    <t>El Salvador</t>
  </si>
  <si>
    <t>Acajutla</t>
  </si>
  <si>
    <t>Asturcon</t>
  </si>
  <si>
    <t>Port Harcourt</t>
  </si>
  <si>
    <t>Wadi Alarab</t>
  </si>
  <si>
    <t>Egypt</t>
  </si>
  <si>
    <t>Damietta</t>
  </si>
  <si>
    <t>Sakizaya Victory</t>
  </si>
  <si>
    <t>China</t>
  </si>
  <si>
    <t>Tomini Unity</t>
  </si>
  <si>
    <t>Simarex</t>
  </si>
  <si>
    <t>Bunge</t>
  </si>
  <si>
    <t>Corato</t>
  </si>
  <si>
    <t>Nansha</t>
  </si>
  <si>
    <t>Belyamato</t>
  </si>
  <si>
    <t>Jy Shanghai</t>
  </si>
  <si>
    <t>Belgium</t>
  </si>
  <si>
    <t>Wintham</t>
  </si>
  <si>
    <t>Lady Ayse</t>
  </si>
  <si>
    <t>Malaga</t>
  </si>
  <si>
    <t>Supra</t>
  </si>
  <si>
    <t>Bon Vivant</t>
  </si>
  <si>
    <t>Cape Gull</t>
  </si>
  <si>
    <t>Fri Gdansk</t>
  </si>
  <si>
    <t>Lady Hayat</t>
  </si>
  <si>
    <t>Fos</t>
  </si>
  <si>
    <t>Tellines</t>
  </si>
  <si>
    <t>Motril</t>
  </si>
  <si>
    <t>Tevfik Bey</t>
  </si>
  <si>
    <t>Rix Venture</t>
  </si>
  <si>
    <t>Palmborg</t>
  </si>
  <si>
    <t>Karlshamn</t>
  </si>
  <si>
    <t>Sandra</t>
  </si>
  <si>
    <t>Londonderry</t>
  </si>
  <si>
    <t>Johann</t>
  </si>
  <si>
    <t>Sables</t>
  </si>
  <si>
    <t>Cavac</t>
  </si>
  <si>
    <t>Tenerife</t>
  </si>
  <si>
    <t>Sandera</t>
  </si>
  <si>
    <t>Warrenpoint</t>
  </si>
  <si>
    <t>Alexander</t>
  </si>
  <si>
    <t>Figueira Da Foz</t>
  </si>
  <si>
    <t>Erieborg</t>
  </si>
  <si>
    <t>Arklow Muse</t>
  </si>
  <si>
    <t>Four Turandot</t>
  </si>
  <si>
    <t>-7</t>
  </si>
  <si>
    <t>-118 600 (-35.4%)</t>
  </si>
  <si>
    <t>Algeria</t>
  </si>
  <si>
    <t>+283 253 (+44.7%)</t>
  </si>
  <si>
    <t>+4</t>
  </si>
  <si>
    <t>+7</t>
  </si>
  <si>
    <t>Grain enroute ex France, week 30 (July 21-27)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</si>
</sst>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₴_-;\-* #,##0.00_₴_-;_-* &quot;-&quot;??_₴_-;_-@_-"/>
    <numFmt numFmtId="167" formatCode="#,##0.000"/>
    <numFmt numFmtId="168" formatCode="_-* #,##0.00_-;_-* #,##0.00\-;_-* &quot;-&quot;??_-;_-@_-"/>
    <numFmt numFmtId="169" formatCode="_-* #,##0\ _₽_-;\-* #,##0\ _₽_-;_-* &quot;-&quot;??\ _₽_-;_-@_-"/>
    <numFmt numFmtId="170" formatCode="#,##0.0000_ ;\-#,##0.0000\ "/>
    <numFmt numFmtId="171" formatCode="dd\.mm\.yyyy;@"/>
    <numFmt numFmtId="172" formatCode="#,##0.0000"/>
    <numFmt numFmtId="173" formatCode="#,##0.000_ ;\-#,##0.000\ "/>
    <numFmt numFmtId="174" formatCode="0.00000"/>
    <numFmt numFmtId="175" formatCode="_-* #,##0.000\ _₽_-;\-* #,##0.000\ _₽_-;_-* &quot;-&quot;???\ _₽_-;_-@_-"/>
    <numFmt numFmtId="176" formatCode="#,##0.00000"/>
    <numFmt numFmtId="177" formatCode="#,##0.00000_ ;\-#,##0.00000\ "/>
    <numFmt numFmtId="178" formatCode="_-* #,##0.0000\ _₽_-;\-* #,##0.0000\ _₽_-;_-* &quot;-&quot;????\ _₽_-;_-@_-"/>
    <numFmt numFmtId="179" formatCode="0.0000000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"/>
      <family val="2"/>
    </font>
    <font>
      <sz val="9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"/>
      <name val="Calibri"/>
      <family val="2"/>
      <charset val="204"/>
      <scheme val="minor"/>
    </font>
    <font>
      <sz val="8"/>
      <color theme="1" tint="0.499984740745262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Tahoma"/>
      <family val="2"/>
    </font>
    <font>
      <sz val="11"/>
      <name val="Tahoma"/>
      <family val="2"/>
    </font>
    <font>
      <b/>
      <sz val="14"/>
      <color theme="5"/>
      <name val="Tahoma"/>
      <family val="2"/>
    </font>
    <font>
      <sz val="11"/>
      <color theme="5"/>
      <name val="Tahoma"/>
      <family val="2"/>
    </font>
    <font>
      <b/>
      <sz val="16"/>
      <color theme="4"/>
      <name val="Tahoma"/>
      <family val="2"/>
    </font>
    <font>
      <b/>
      <sz val="15"/>
      <color theme="4"/>
      <name val="Tahoma"/>
      <family val="2"/>
    </font>
    <font>
      <sz val="11"/>
      <name val="Calibri"/>
      <family val="2"/>
      <charset val="204"/>
      <scheme val="minor"/>
    </font>
    <font>
      <i/>
      <sz val="12"/>
      <color rgb="FF144376"/>
      <name val="PT Sans"/>
      <family val="2"/>
      <charset val="204"/>
    </font>
    <font>
      <b/>
      <i/>
      <sz val="12"/>
      <color rgb="FF144376"/>
      <name val="PT Sans"/>
      <family val="2"/>
      <charset val="204"/>
    </font>
    <font>
      <sz val="12"/>
      <color theme="1"/>
      <name val="Times New Roman"/>
      <family val="1"/>
      <charset val="204"/>
    </font>
    <font>
      <b/>
      <sz val="11"/>
      <name val="Tahoma"/>
      <family val="2"/>
      <charset val="204"/>
    </font>
    <font>
      <b/>
      <sz val="11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1"/>
      <name val="Tahoma"/>
      <family val="2"/>
      <charset val="204"/>
    </font>
    <font>
      <sz val="11"/>
      <color theme="1"/>
      <name val="Tahoma"/>
      <family val="2"/>
      <charset val="204"/>
    </font>
    <font>
      <sz val="16"/>
      <color rgb="FFFF0000"/>
      <name val="Tahoma"/>
      <family val="2"/>
    </font>
    <font>
      <sz val="11"/>
      <color indexed="8"/>
      <name val="Calibri"/>
      <family val="2"/>
      <charset val="204"/>
    </font>
    <font>
      <b/>
      <sz val="14"/>
      <color theme="5"/>
      <name val="Tahoma"/>
      <family val="2"/>
      <charset val="204"/>
    </font>
    <font>
      <b/>
      <sz val="11"/>
      <name val="Tahoma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20"/>
      <name val="Calibri"/>
      <family val="2"/>
      <charset val="204"/>
      <scheme val="minor"/>
    </font>
    <font>
      <b/>
      <sz val="11"/>
      <color theme="5"/>
      <name val="Tahoma"/>
      <family val="2"/>
    </font>
    <font>
      <sz val="10"/>
      <color theme="1"/>
      <name val="Arial"/>
      <family val="2"/>
      <charset val="204"/>
    </font>
    <font>
      <sz val="11"/>
      <color rgb="FF1B252E"/>
      <name val="Tahoma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1">
    <xf numFmtId="0" fontId="0" fillId="0" borderId="0"/>
    <xf numFmtId="0" fontId="3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28" fillId="20" borderId="2" applyNumberFormat="0" applyAlignment="0" applyProtection="0"/>
    <xf numFmtId="0" fontId="27" fillId="4" borderId="0" applyNumberFormat="0" applyBorder="0" applyAlignment="0" applyProtection="0"/>
    <xf numFmtId="0" fontId="28" fillId="20" borderId="2" applyNumberFormat="0" applyAlignment="0" applyProtection="0"/>
    <xf numFmtId="0" fontId="29" fillId="21" borderId="3" applyNumberFormat="0" applyAlignment="0" applyProtection="0"/>
    <xf numFmtId="0" fontId="30" fillId="0" borderId="4" applyNumberFormat="0" applyFill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29" fillId="21" borderId="3" applyNumberFormat="0" applyAlignment="0" applyProtection="0"/>
    <xf numFmtId="0" fontId="31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9" borderId="0" applyNumberFormat="0" applyBorder="0" applyAlignment="0" applyProtection="0"/>
    <xf numFmtId="0" fontId="32" fillId="7" borderId="2" applyNumberFormat="0" applyAlignment="0" applyProtection="0"/>
    <xf numFmtId="0" fontId="30" fillId="0" borderId="4" applyNumberFormat="0" applyFill="0" applyAlignment="0" applyProtection="0"/>
    <xf numFmtId="0" fontId="27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2" fillId="7" borderId="2" applyNumberFormat="0" applyAlignment="0" applyProtection="0"/>
    <xf numFmtId="164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0" borderId="0">
      <alignment horizontal="center"/>
    </xf>
    <xf numFmtId="0" fontId="13" fillId="0" borderId="0"/>
    <xf numFmtId="0" fontId="23" fillId="0" borderId="0">
      <alignment horizontal="center"/>
    </xf>
    <xf numFmtId="0" fontId="13" fillId="0" borderId="0"/>
    <xf numFmtId="0" fontId="1" fillId="0" borderId="0"/>
    <xf numFmtId="0" fontId="1" fillId="0" borderId="0"/>
    <xf numFmtId="0" fontId="43" fillId="0" borderId="0"/>
    <xf numFmtId="0" fontId="1" fillId="0" borderId="0"/>
    <xf numFmtId="167" fontId="24" fillId="0" borderId="0"/>
    <xf numFmtId="0" fontId="1" fillId="0" borderId="0"/>
    <xf numFmtId="0" fontId="1" fillId="0" borderId="0"/>
    <xf numFmtId="0" fontId="1" fillId="0" borderId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33" fillId="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167" fontId="23" fillId="0" borderId="0" applyFill="0" applyBorder="0" applyProtection="0">
      <alignment horizontal="center"/>
    </xf>
    <xf numFmtId="0" fontId="35" fillId="20" borderId="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31" fillId="0" borderId="7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41" fillId="0" borderId="10" applyNumberFormat="0" applyFill="0" applyAlignment="0" applyProtection="0"/>
    <xf numFmtId="0" fontId="35" fillId="20" borderId="9" applyNumberFormat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6" fillId="7" borderId="2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8" fillId="20" borderId="2" applyNumberFormat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left"/>
    </xf>
    <xf numFmtId="0" fontId="13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0" fontId="13" fillId="0" borderId="0" applyNumberFormat="0" applyFill="0" applyBorder="0" applyProtection="0">
      <alignment horizontal="left"/>
    </xf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5" fillId="21" borderId="3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23" fillId="0" borderId="0">
      <alignment horizontal="center"/>
    </xf>
    <xf numFmtId="167" fontId="24" fillId="0" borderId="0"/>
    <xf numFmtId="0" fontId="23" fillId="0" borderId="0">
      <alignment horizontal="center"/>
    </xf>
    <xf numFmtId="0" fontId="4" fillId="0" borderId="0" applyFill="0" applyProtection="0"/>
    <xf numFmtId="0" fontId="4" fillId="0" borderId="0" applyFill="0" applyProtection="0"/>
    <xf numFmtId="0" fontId="4" fillId="0" borderId="0" applyFill="0" applyProtection="0"/>
    <xf numFmtId="0" fontId="23" fillId="0" borderId="0">
      <alignment horizontal="center"/>
    </xf>
    <xf numFmtId="0" fontId="4" fillId="0" borderId="0" applyFill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3" fillId="23" borderId="8" applyNumberFormat="0" applyFont="0" applyAlignment="0" applyProtection="0"/>
    <xf numFmtId="0" fontId="12" fillId="0" borderId="0" applyNumberFormat="0" applyFill="0" applyBorder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5" fontId="1" fillId="0" borderId="0" applyFont="0" applyFill="0" applyBorder="0" applyAlignment="0" applyProtection="0"/>
    <xf numFmtId="0" fontId="4" fillId="0" borderId="0" applyFill="0" applyProtection="0"/>
    <xf numFmtId="0" fontId="1" fillId="0" borderId="0"/>
    <xf numFmtId="0" fontId="1" fillId="0" borderId="0"/>
    <xf numFmtId="0" fontId="6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Fill="0" applyProtection="0"/>
    <xf numFmtId="0" fontId="1" fillId="0" borderId="0"/>
  </cellStyleXfs>
  <cellXfs count="143">
    <xf numFmtId="0" fontId="0" fillId="0" borderId="0" xfId="0"/>
    <xf numFmtId="0" fontId="46" fillId="0" borderId="0" xfId="0" applyFont="1"/>
    <xf numFmtId="0" fontId="47" fillId="0" borderId="0" xfId="0" applyFont="1" applyAlignment="1">
      <alignment horizontal="left"/>
    </xf>
    <xf numFmtId="0" fontId="48" fillId="0" borderId="0" xfId="411" applyFont="1" applyFill="1" applyAlignment="1">
      <alignment horizontal="left" vertical="center"/>
    </xf>
    <xf numFmtId="0" fontId="47" fillId="0" borderId="0" xfId="0" applyFont="1" applyAlignment="1">
      <alignment horizontal="center"/>
    </xf>
    <xf numFmtId="4" fontId="47" fillId="0" borderId="0" xfId="0" applyNumberFormat="1" applyFont="1" applyAlignment="1">
      <alignment horizontal="center" vertical="top"/>
    </xf>
    <xf numFmtId="3" fontId="47" fillId="0" borderId="0" xfId="0" applyNumberFormat="1" applyFont="1" applyAlignment="1">
      <alignment horizontal="center" vertical="center"/>
    </xf>
    <xf numFmtId="3" fontId="0" fillId="0" borderId="0" xfId="0" applyNumberFormat="1"/>
    <xf numFmtId="0" fontId="56" fillId="0" borderId="0" xfId="0" applyFont="1"/>
    <xf numFmtId="0" fontId="57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/>
    </xf>
    <xf numFmtId="49" fontId="58" fillId="0" borderId="1" xfId="410" applyNumberFormat="1" applyFont="1" applyBorder="1" applyAlignment="1">
      <alignment horizontal="center"/>
    </xf>
    <xf numFmtId="49" fontId="61" fillId="0" borderId="1" xfId="410" applyNumberFormat="1" applyFont="1" applyBorder="1" applyAlignment="1">
      <alignment horizontal="center"/>
    </xf>
    <xf numFmtId="1" fontId="47" fillId="0" borderId="0" xfId="0" applyNumberFormat="1" applyFont="1" applyAlignment="1">
      <alignment horizontal="left"/>
    </xf>
    <xf numFmtId="0" fontId="57" fillId="0" borderId="14" xfId="0" applyFont="1" applyBorder="1" applyAlignment="1">
      <alignment horizontal="center" vertical="center"/>
    </xf>
    <xf numFmtId="1" fontId="60" fillId="0" borderId="1" xfId="0" applyNumberFormat="1" applyFont="1" applyBorder="1" applyAlignment="1">
      <alignment horizontal="center" vertical="center"/>
    </xf>
    <xf numFmtId="169" fontId="61" fillId="0" borderId="0" xfId="410" applyNumberFormat="1" applyFont="1" applyAlignment="1">
      <alignment horizontal="center"/>
    </xf>
    <xf numFmtId="3" fontId="57" fillId="0" borderId="13" xfId="410" applyNumberFormat="1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center"/>
    </xf>
    <xf numFmtId="3" fontId="57" fillId="0" borderId="14" xfId="410" applyNumberFormat="1" applyFont="1" applyFill="1" applyBorder="1" applyAlignment="1">
      <alignment horizontal="center" vertical="center"/>
    </xf>
    <xf numFmtId="0" fontId="60" fillId="0" borderId="0" xfId="0" applyFont="1" applyAlignment="1">
      <alignment horizontal="left"/>
    </xf>
    <xf numFmtId="0" fontId="60" fillId="0" borderId="1" xfId="0" applyFont="1" applyBorder="1" applyAlignment="1">
      <alignment horizontal="left" vertical="center"/>
    </xf>
    <xf numFmtId="0" fontId="53" fillId="0" borderId="0" xfId="0" applyFont="1"/>
    <xf numFmtId="0" fontId="47" fillId="0" borderId="0" xfId="0" applyFont="1"/>
    <xf numFmtId="169" fontId="61" fillId="0" borderId="0" xfId="410" applyNumberFormat="1" applyFont="1" applyAlignment="1">
      <alignment horizontal="left"/>
    </xf>
    <xf numFmtId="3" fontId="60" fillId="0" borderId="0" xfId="0" applyNumberFormat="1" applyFont="1" applyAlignment="1">
      <alignment horizontal="left"/>
    </xf>
    <xf numFmtId="0" fontId="49" fillId="0" borderId="0" xfId="0" applyFont="1"/>
    <xf numFmtId="49" fontId="49" fillId="0" borderId="0" xfId="410" applyNumberFormat="1" applyFont="1" applyAlignment="1">
      <alignment horizontal="center" vertical="top"/>
    </xf>
    <xf numFmtId="172" fontId="60" fillId="0" borderId="0" xfId="0" applyNumberFormat="1" applyFont="1" applyAlignment="1">
      <alignment horizontal="left"/>
    </xf>
    <xf numFmtId="0" fontId="57" fillId="0" borderId="14" xfId="0" applyFont="1" applyBorder="1" applyAlignment="1">
      <alignment horizontal="left" vertical="center"/>
    </xf>
    <xf numFmtId="169" fontId="47" fillId="0" borderId="0" xfId="410" applyNumberFormat="1" applyFont="1" applyAlignment="1">
      <alignment vertical="center"/>
    </xf>
    <xf numFmtId="170" fontId="47" fillId="0" borderId="0" xfId="410" applyNumberFormat="1" applyFont="1" applyAlignment="1">
      <alignment vertical="center"/>
    </xf>
    <xf numFmtId="3" fontId="64" fillId="0" borderId="0" xfId="0" applyNumberFormat="1" applyFont="1" applyAlignment="1">
      <alignment horizontal="left"/>
    </xf>
    <xf numFmtId="173" fontId="47" fillId="0" borderId="0" xfId="410" applyNumberFormat="1" applyFont="1" applyAlignment="1">
      <alignment vertical="center"/>
    </xf>
    <xf numFmtId="0" fontId="46" fillId="0" borderId="0" xfId="0" applyFont="1" applyAlignment="1">
      <alignment horizontal="left"/>
    </xf>
    <xf numFmtId="49" fontId="59" fillId="0" borderId="0" xfId="410" applyNumberFormat="1" applyFont="1" applyBorder="1" applyAlignment="1">
      <alignment horizontal="left"/>
    </xf>
    <xf numFmtId="0" fontId="57" fillId="0" borderId="0" xfId="0" applyFont="1" applyAlignment="1">
      <alignment horizontal="left"/>
    </xf>
    <xf numFmtId="0" fontId="58" fillId="0" borderId="0" xfId="0" applyFont="1" applyAlignment="1">
      <alignment horizontal="left"/>
    </xf>
    <xf numFmtId="174" fontId="47" fillId="0" borderId="0" xfId="0" applyNumberFormat="1" applyFont="1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center"/>
    </xf>
    <xf numFmtId="3" fontId="53" fillId="0" borderId="0" xfId="0" applyNumberFormat="1" applyFont="1"/>
    <xf numFmtId="4" fontId="57" fillId="0" borderId="0" xfId="0" applyNumberFormat="1" applyFont="1" applyAlignment="1">
      <alignment horizontal="left"/>
    </xf>
    <xf numFmtId="0" fontId="48" fillId="0" borderId="0" xfId="0" applyFont="1"/>
    <xf numFmtId="3" fontId="48" fillId="0" borderId="0" xfId="0" applyNumberFormat="1" applyFont="1" applyAlignment="1">
      <alignment horizontal="center"/>
    </xf>
    <xf numFmtId="0" fontId="61" fillId="0" borderId="1" xfId="410" applyNumberFormat="1" applyFont="1" applyBorder="1" applyAlignment="1">
      <alignment horizontal="center"/>
    </xf>
    <xf numFmtId="3" fontId="62" fillId="0" borderId="0" xfId="0" applyNumberFormat="1" applyFont="1" applyAlignment="1">
      <alignment horizontal="left"/>
    </xf>
    <xf numFmtId="176" fontId="47" fillId="0" borderId="0" xfId="0" applyNumberFormat="1" applyFont="1" applyAlignment="1">
      <alignment horizontal="left"/>
    </xf>
    <xf numFmtId="0" fontId="67" fillId="0" borderId="0" xfId="0" applyFont="1" applyAlignment="1">
      <alignment horizontal="left"/>
    </xf>
    <xf numFmtId="3" fontId="46" fillId="0" borderId="0" xfId="0" applyNumberFormat="1" applyFont="1"/>
    <xf numFmtId="167" fontId="47" fillId="0" borderId="0" xfId="0" applyNumberFormat="1" applyFont="1" applyAlignment="1">
      <alignment horizontal="left"/>
    </xf>
    <xf numFmtId="0" fontId="61" fillId="0" borderId="0" xfId="0" applyFont="1"/>
    <xf numFmtId="3" fontId="60" fillId="0" borderId="0" xfId="0" applyNumberFormat="1" applyFont="1" applyAlignment="1">
      <alignment horizontal="center"/>
    </xf>
    <xf numFmtId="3" fontId="48" fillId="0" borderId="0" xfId="0" applyNumberFormat="1" applyFont="1"/>
    <xf numFmtId="0" fontId="48" fillId="0" borderId="0" xfId="0" applyFont="1" applyAlignment="1">
      <alignment vertical="center"/>
    </xf>
    <xf numFmtId="0" fontId="53" fillId="0" borderId="0" xfId="0" applyFont="1" applyAlignment="1">
      <alignment horizontal="left" vertical="center"/>
    </xf>
    <xf numFmtId="165" fontId="53" fillId="0" borderId="0" xfId="0" applyNumberFormat="1" applyFont="1"/>
    <xf numFmtId="169" fontId="48" fillId="0" borderId="0" xfId="0" applyNumberFormat="1" applyFont="1"/>
    <xf numFmtId="173" fontId="48" fillId="0" borderId="0" xfId="0" applyNumberFormat="1" applyFont="1"/>
    <xf numFmtId="0" fontId="48" fillId="0" borderId="1" xfId="0" applyFont="1" applyBorder="1"/>
    <xf numFmtId="0" fontId="57" fillId="0" borderId="1" xfId="0" applyFont="1" applyBorder="1" applyAlignment="1">
      <alignment horizontal="left"/>
    </xf>
    <xf numFmtId="1" fontId="57" fillId="0" borderId="1" xfId="0" applyNumberFormat="1" applyFont="1" applyBorder="1" applyAlignment="1">
      <alignment horizontal="center" vertical="center"/>
    </xf>
    <xf numFmtId="49" fontId="57" fillId="0" borderId="1" xfId="0" applyNumberFormat="1" applyFont="1" applyBorder="1" applyAlignment="1">
      <alignment horizontal="center" vertical="center"/>
    </xf>
    <xf numFmtId="49" fontId="60" fillId="0" borderId="1" xfId="0" applyNumberFormat="1" applyFont="1" applyBorder="1" applyAlignment="1">
      <alignment horizontal="center" vertical="center"/>
    </xf>
    <xf numFmtId="169" fontId="48" fillId="0" borderId="0" xfId="0" applyNumberFormat="1" applyFont="1" applyAlignment="1">
      <alignment horizontal="left"/>
    </xf>
    <xf numFmtId="0" fontId="53" fillId="0" borderId="0" xfId="0" applyFont="1" applyAlignment="1">
      <alignment horizontal="left"/>
    </xf>
    <xf numFmtId="169" fontId="53" fillId="0" borderId="0" xfId="0" applyNumberFormat="1" applyFont="1" applyAlignment="1">
      <alignment horizontal="left"/>
    </xf>
    <xf numFmtId="0" fontId="50" fillId="0" borderId="0" xfId="0" applyFont="1" applyAlignment="1">
      <alignment horizontal="right" vertical="center"/>
    </xf>
    <xf numFmtId="169" fontId="49" fillId="0" borderId="0" xfId="410" applyNumberFormat="1" applyFont="1" applyFill="1" applyAlignment="1">
      <alignment horizontal="center" vertical="center"/>
    </xf>
    <xf numFmtId="169" fontId="49" fillId="0" borderId="0" xfId="410" applyNumberFormat="1" applyFont="1" applyFill="1" applyAlignment="1">
      <alignment vertical="center"/>
    </xf>
    <xf numFmtId="0" fontId="49" fillId="0" borderId="0" xfId="0" applyFont="1" applyAlignment="1">
      <alignment horizontal="center"/>
    </xf>
    <xf numFmtId="3" fontId="48" fillId="0" borderId="0" xfId="0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/>
    </xf>
    <xf numFmtId="3" fontId="69" fillId="0" borderId="0" xfId="0" applyNumberFormat="1" applyFont="1" applyAlignment="1">
      <alignment horizontal="center" vertical="center"/>
    </xf>
    <xf numFmtId="1" fontId="48" fillId="0" borderId="0" xfId="0" applyNumberFormat="1" applyFont="1" applyAlignment="1">
      <alignment horizontal="center"/>
    </xf>
    <xf numFmtId="177" fontId="47" fillId="0" borderId="0" xfId="410" applyNumberFormat="1" applyFont="1" applyAlignment="1">
      <alignment vertical="center"/>
    </xf>
    <xf numFmtId="3" fontId="46" fillId="0" borderId="0" xfId="0" applyNumberFormat="1" applyFont="1" applyAlignment="1">
      <alignment horizontal="center"/>
    </xf>
    <xf numFmtId="176" fontId="57" fillId="0" borderId="0" xfId="0" applyNumberFormat="1" applyFont="1" applyAlignment="1">
      <alignment horizontal="left"/>
    </xf>
    <xf numFmtId="0" fontId="65" fillId="0" borderId="1" xfId="0" applyFont="1" applyBorder="1" applyAlignment="1">
      <alignment horizontal="right"/>
    </xf>
    <xf numFmtId="0" fontId="48" fillId="0" borderId="1" xfId="0" applyFont="1" applyBorder="1" applyAlignment="1">
      <alignment horizontal="right"/>
    </xf>
    <xf numFmtId="3" fontId="48" fillId="0" borderId="1" xfId="0" applyNumberFormat="1" applyFont="1" applyBorder="1" applyAlignment="1">
      <alignment horizontal="left"/>
    </xf>
    <xf numFmtId="3" fontId="65" fillId="0" borderId="1" xfId="0" applyNumberFormat="1" applyFont="1" applyBorder="1" applyAlignment="1">
      <alignment horizontal="left"/>
    </xf>
    <xf numFmtId="3" fontId="60" fillId="0" borderId="0" xfId="410" applyNumberFormat="1" applyFont="1" applyFill="1" applyAlignment="1">
      <alignment horizontal="center"/>
    </xf>
    <xf numFmtId="175" fontId="68" fillId="0" borderId="0" xfId="0" applyNumberFormat="1" applyFont="1" applyAlignment="1">
      <alignment horizontal="left"/>
    </xf>
    <xf numFmtId="165" fontId="53" fillId="0" borderId="0" xfId="0" applyNumberFormat="1" applyFont="1" applyAlignment="1">
      <alignment horizontal="left"/>
    </xf>
    <xf numFmtId="178" fontId="53" fillId="0" borderId="0" xfId="0" applyNumberFormat="1" applyFont="1" applyAlignment="1">
      <alignment horizontal="left"/>
    </xf>
    <xf numFmtId="170" fontId="53" fillId="0" borderId="0" xfId="0" applyNumberFormat="1" applyFont="1" applyAlignment="1">
      <alignment horizontal="left"/>
    </xf>
    <xf numFmtId="179" fontId="53" fillId="0" borderId="0" xfId="0" applyNumberFormat="1" applyFont="1" applyAlignment="1">
      <alignment horizontal="left"/>
    </xf>
    <xf numFmtId="165" fontId="59" fillId="0" borderId="0" xfId="410" applyFont="1" applyBorder="1" applyAlignment="1">
      <alignment horizontal="center"/>
    </xf>
    <xf numFmtId="171" fontId="57" fillId="0" borderId="16" xfId="0" applyNumberFormat="1" applyFont="1" applyBorder="1" applyAlignment="1">
      <alignment horizontal="center" vertical="center"/>
    </xf>
    <xf numFmtId="1" fontId="57" fillId="0" borderId="14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 wrapText="1"/>
    </xf>
    <xf numFmtId="3" fontId="57" fillId="0" borderId="15" xfId="410" applyNumberFormat="1" applyFont="1" applyFill="1" applyBorder="1" applyAlignment="1">
      <alignment horizontal="center" vertical="center"/>
    </xf>
    <xf numFmtId="0" fontId="57" fillId="0" borderId="17" xfId="0" applyFont="1" applyBorder="1" applyAlignment="1">
      <alignment horizontal="center" vertical="center"/>
    </xf>
    <xf numFmtId="0" fontId="57" fillId="0" borderId="17" xfId="0" applyFont="1" applyBorder="1" applyAlignment="1">
      <alignment vertical="center"/>
    </xf>
    <xf numFmtId="3" fontId="57" fillId="0" borderId="17" xfId="410" applyNumberFormat="1" applyFont="1" applyFill="1" applyBorder="1" applyAlignment="1">
      <alignment horizontal="center" vertical="center"/>
    </xf>
    <xf numFmtId="1" fontId="65" fillId="0" borderId="17" xfId="0" applyNumberFormat="1" applyFont="1" applyBorder="1" applyAlignment="1">
      <alignment horizontal="center" vertical="center"/>
    </xf>
    <xf numFmtId="171" fontId="57" fillId="0" borderId="17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top"/>
    </xf>
    <xf numFmtId="3" fontId="61" fillId="0" borderId="0" xfId="0" applyNumberFormat="1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57" fillId="0" borderId="17" xfId="0" applyFont="1" applyBorder="1" applyAlignment="1">
      <alignment horizontal="left" vertical="center"/>
    </xf>
    <xf numFmtId="3" fontId="57" fillId="0" borderId="17" xfId="0" applyNumberFormat="1" applyFont="1" applyBorder="1" applyAlignment="1">
      <alignment horizontal="center" vertical="center"/>
    </xf>
    <xf numFmtId="3" fontId="61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center" vertical="center"/>
    </xf>
    <xf numFmtId="0" fontId="61" fillId="0" borderId="1" xfId="0" applyFont="1" applyBorder="1" applyAlignment="1">
      <alignment vertical="center"/>
    </xf>
    <xf numFmtId="3" fontId="61" fillId="0" borderId="1" xfId="0" applyNumberFormat="1" applyFont="1" applyBorder="1" applyAlignment="1">
      <alignment horizontal="center" vertical="center" wrapText="1"/>
    </xf>
    <xf numFmtId="0" fontId="61" fillId="0" borderId="1" xfId="0" applyFont="1" applyBorder="1" applyAlignment="1">
      <alignment horizontal="center" vertical="center" wrapText="1"/>
    </xf>
    <xf numFmtId="14" fontId="61" fillId="0" borderId="1" xfId="0" applyNumberFormat="1" applyFont="1" applyBorder="1" applyAlignment="1">
      <alignment horizontal="center" vertical="center" wrapText="1"/>
    </xf>
    <xf numFmtId="14" fontId="61" fillId="0" borderId="1" xfId="0" applyNumberFormat="1" applyFont="1" applyBorder="1" applyAlignment="1">
      <alignment horizontal="center" vertical="center"/>
    </xf>
    <xf numFmtId="0" fontId="61" fillId="0" borderId="1" xfId="0" applyFont="1" applyBorder="1" applyAlignment="1">
      <alignment horizontal="left" vertical="center"/>
    </xf>
    <xf numFmtId="3" fontId="61" fillId="0" borderId="1" xfId="0" applyNumberFormat="1" applyFont="1" applyBorder="1" applyAlignment="1">
      <alignment horizontal="left" vertical="center"/>
    </xf>
    <xf numFmtId="3" fontId="60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 vertical="center"/>
    </xf>
    <xf numFmtId="0" fontId="60" fillId="0" borderId="1" xfId="0" applyFont="1" applyBorder="1" applyAlignment="1">
      <alignment vertical="center"/>
    </xf>
    <xf numFmtId="3" fontId="60" fillId="0" borderId="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 wrapText="1"/>
    </xf>
    <xf numFmtId="14" fontId="60" fillId="0" borderId="1" xfId="0" applyNumberFormat="1" applyFont="1" applyBorder="1" applyAlignment="1">
      <alignment horizontal="center" vertical="center" wrapText="1"/>
    </xf>
    <xf numFmtId="14" fontId="60" fillId="0" borderId="1" xfId="0" applyNumberFormat="1" applyFont="1" applyBorder="1" applyAlignment="1">
      <alignment horizontal="center" vertical="center"/>
    </xf>
    <xf numFmtId="0" fontId="61" fillId="0" borderId="0" xfId="0" applyFont="1" applyAlignment="1">
      <alignment vertical="center"/>
    </xf>
    <xf numFmtId="3" fontId="61" fillId="0" borderId="0" xfId="0" applyNumberFormat="1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14" fontId="61" fillId="24" borderId="0" xfId="0" applyNumberFormat="1" applyFont="1" applyFill="1" applyAlignment="1">
      <alignment horizontal="center" vertical="center" wrapText="1"/>
    </xf>
    <xf numFmtId="14" fontId="71" fillId="0" borderId="1" xfId="0" applyNumberFormat="1" applyFont="1" applyBorder="1" applyAlignment="1">
      <alignment horizontal="center" vertical="center" wrapText="1"/>
    </xf>
    <xf numFmtId="14" fontId="61" fillId="0" borderId="0" xfId="0" applyNumberFormat="1" applyFont="1" applyAlignment="1">
      <alignment horizontal="center" vertical="center"/>
    </xf>
    <xf numFmtId="3" fontId="60" fillId="0" borderId="1" xfId="0" applyNumberFormat="1" applyFont="1" applyBorder="1" applyAlignment="1">
      <alignment horizontal="left" vertical="center"/>
    </xf>
    <xf numFmtId="0" fontId="55" fillId="0" borderId="0" xfId="0" applyFont="1" applyAlignment="1">
      <alignment horizontal="right" vertical="center" wrapText="1"/>
    </xf>
    <xf numFmtId="0" fontId="54" fillId="0" borderId="0" xfId="0" applyFont="1" applyAlignment="1">
      <alignment horizontal="right" vertical="center" wrapText="1"/>
    </xf>
    <xf numFmtId="0" fontId="61" fillId="0" borderId="1" xfId="0" applyFont="1" applyBorder="1" applyAlignment="1">
      <alignment horizontal="left" vertical="center"/>
    </xf>
    <xf numFmtId="0" fontId="60" fillId="0" borderId="1" xfId="0" applyFont="1" applyBorder="1" applyAlignment="1">
      <alignment horizontal="left" vertical="center"/>
    </xf>
    <xf numFmtId="0" fontId="49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60" fillId="0" borderId="11" xfId="0" applyFont="1" applyBorder="1" applyAlignment="1">
      <alignment horizontal="left"/>
    </xf>
    <xf numFmtId="0" fontId="60" fillId="0" borderId="12" xfId="0" applyFont="1" applyBorder="1" applyAlignment="1">
      <alignment horizontal="left"/>
    </xf>
    <xf numFmtId="0" fontId="58" fillId="0" borderId="1" xfId="0" applyFont="1" applyBorder="1" applyAlignment="1">
      <alignment horizontal="left" vertical="center"/>
    </xf>
    <xf numFmtId="0" fontId="49" fillId="0" borderId="0" xfId="0" applyFont="1" applyAlignment="1">
      <alignment horizontal="left"/>
    </xf>
    <xf numFmtId="3" fontId="49" fillId="0" borderId="0" xfId="410" applyNumberFormat="1" applyFont="1" applyBorder="1" applyAlignment="1">
      <alignment horizontal="center" vertical="center"/>
    </xf>
    <xf numFmtId="49" fontId="49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center"/>
    </xf>
    <xf numFmtId="3" fontId="52" fillId="0" borderId="0" xfId="0" applyNumberFormat="1" applyFont="1" applyAlignment="1">
      <alignment horizontal="center"/>
    </xf>
    <xf numFmtId="0" fontId="49" fillId="0" borderId="0" xfId="0" applyFont="1" applyAlignment="1">
      <alignment horizontal="right" vertical="center"/>
    </xf>
    <xf numFmtId="169" fontId="49" fillId="0" borderId="0" xfId="410" applyNumberFormat="1" applyFont="1" applyFill="1" applyAlignment="1">
      <alignment horizontal="left" vertical="center"/>
    </xf>
    <xf numFmtId="49" fontId="49" fillId="0" borderId="0" xfId="0" applyNumberFormat="1" applyFont="1" applyAlignment="1">
      <alignment horizontal="left" vertical="center"/>
    </xf>
  </cellXfs>
  <cellStyles count="451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20% - Énfasis1" xfId="8" xr:uid="{00000000-0005-0000-0000-000006000000}"/>
    <cellStyle name="20% - Énfasis2" xfId="9" xr:uid="{00000000-0005-0000-0000-000007000000}"/>
    <cellStyle name="20% - Énfasis3" xfId="10" xr:uid="{00000000-0005-0000-0000-000008000000}"/>
    <cellStyle name="20% - Énfasis4" xfId="11" xr:uid="{00000000-0005-0000-0000-000009000000}"/>
    <cellStyle name="20% - Énfasis5" xfId="12" xr:uid="{00000000-0005-0000-0000-00000A000000}"/>
    <cellStyle name="20% - Énfasis6" xfId="13" xr:uid="{00000000-0005-0000-0000-00000B000000}"/>
    <cellStyle name="20% - Акцент1 2" xfId="14" xr:uid="{00000000-0005-0000-0000-00000C000000}"/>
    <cellStyle name="20% - Акцент1 3" xfId="15" xr:uid="{00000000-0005-0000-0000-00000D000000}"/>
    <cellStyle name="20% - Акцент1 4" xfId="16" xr:uid="{00000000-0005-0000-0000-00000E000000}"/>
    <cellStyle name="20% - Акцент1 5" xfId="17" xr:uid="{00000000-0005-0000-0000-00000F000000}"/>
    <cellStyle name="20% - Акцент2 2" xfId="18" xr:uid="{00000000-0005-0000-0000-000010000000}"/>
    <cellStyle name="20% - Акцент2 3" xfId="19" xr:uid="{00000000-0005-0000-0000-000011000000}"/>
    <cellStyle name="20% - Акцент2 4" xfId="20" xr:uid="{00000000-0005-0000-0000-000012000000}"/>
    <cellStyle name="20% - Акцент2 5" xfId="21" xr:uid="{00000000-0005-0000-0000-000013000000}"/>
    <cellStyle name="20% - Акцент3 2" xfId="22" xr:uid="{00000000-0005-0000-0000-000014000000}"/>
    <cellStyle name="20% - Акцент3 3" xfId="23" xr:uid="{00000000-0005-0000-0000-000015000000}"/>
    <cellStyle name="20% - Акцент3 4" xfId="24" xr:uid="{00000000-0005-0000-0000-000016000000}"/>
    <cellStyle name="20% - Акцент3 5" xfId="25" xr:uid="{00000000-0005-0000-0000-000017000000}"/>
    <cellStyle name="20% - Акцент4 2" xfId="26" xr:uid="{00000000-0005-0000-0000-000018000000}"/>
    <cellStyle name="20% - Акцент4 3" xfId="27" xr:uid="{00000000-0005-0000-0000-000019000000}"/>
    <cellStyle name="20% - Акцент4 4" xfId="28" xr:uid="{00000000-0005-0000-0000-00001A000000}"/>
    <cellStyle name="20% - Акцент4 5" xfId="29" xr:uid="{00000000-0005-0000-0000-00001B000000}"/>
    <cellStyle name="20% - Акцент5 2" xfId="30" xr:uid="{00000000-0005-0000-0000-00001C000000}"/>
    <cellStyle name="20% - Акцент5 3" xfId="31" xr:uid="{00000000-0005-0000-0000-00001D000000}"/>
    <cellStyle name="20% - Акцент5 4" xfId="32" xr:uid="{00000000-0005-0000-0000-00001E000000}"/>
    <cellStyle name="20% - Акцент5 5" xfId="33" xr:uid="{00000000-0005-0000-0000-00001F000000}"/>
    <cellStyle name="20% - Акцент6 2" xfId="34" xr:uid="{00000000-0005-0000-0000-000020000000}"/>
    <cellStyle name="20% - Акцент6 3" xfId="35" xr:uid="{00000000-0005-0000-0000-000021000000}"/>
    <cellStyle name="20% - Акцент6 4" xfId="36" xr:uid="{00000000-0005-0000-0000-000022000000}"/>
    <cellStyle name="20% - Акцент6 5" xfId="37" xr:uid="{00000000-0005-0000-0000-000023000000}"/>
    <cellStyle name="40% - Accent1 2" xfId="38" xr:uid="{00000000-0005-0000-0000-000024000000}"/>
    <cellStyle name="40% - Accent2 2" xfId="39" xr:uid="{00000000-0005-0000-0000-000025000000}"/>
    <cellStyle name="40% - Accent3 2" xfId="40" xr:uid="{00000000-0005-0000-0000-000026000000}"/>
    <cellStyle name="40% - Accent4 2" xfId="41" xr:uid="{00000000-0005-0000-0000-000027000000}"/>
    <cellStyle name="40% - Accent5 2" xfId="42" xr:uid="{00000000-0005-0000-0000-000028000000}"/>
    <cellStyle name="40% - Accent6 2" xfId="43" xr:uid="{00000000-0005-0000-0000-000029000000}"/>
    <cellStyle name="40% - Énfasis1" xfId="44" xr:uid="{00000000-0005-0000-0000-00002A000000}"/>
    <cellStyle name="40% - Énfasis2" xfId="45" xr:uid="{00000000-0005-0000-0000-00002B000000}"/>
    <cellStyle name="40% - Énfasis3" xfId="46" xr:uid="{00000000-0005-0000-0000-00002C000000}"/>
    <cellStyle name="40% - Énfasis4" xfId="47" xr:uid="{00000000-0005-0000-0000-00002D000000}"/>
    <cellStyle name="40% - Énfasis5" xfId="48" xr:uid="{00000000-0005-0000-0000-00002E000000}"/>
    <cellStyle name="40% - Énfasis6" xfId="49" xr:uid="{00000000-0005-0000-0000-00002F000000}"/>
    <cellStyle name="40% - Акцент1 2" xfId="50" xr:uid="{00000000-0005-0000-0000-000030000000}"/>
    <cellStyle name="40% - Акцент1 3" xfId="51" xr:uid="{00000000-0005-0000-0000-000031000000}"/>
    <cellStyle name="40% - Акцент1 4" xfId="52" xr:uid="{00000000-0005-0000-0000-000032000000}"/>
    <cellStyle name="40% - Акцент1 5" xfId="53" xr:uid="{00000000-0005-0000-0000-000033000000}"/>
    <cellStyle name="40% - Акцент2 2" xfId="54" xr:uid="{00000000-0005-0000-0000-000034000000}"/>
    <cellStyle name="40% - Акцент2 3" xfId="55" xr:uid="{00000000-0005-0000-0000-000035000000}"/>
    <cellStyle name="40% - Акцент2 4" xfId="56" xr:uid="{00000000-0005-0000-0000-000036000000}"/>
    <cellStyle name="40% - Акцент2 5" xfId="57" xr:uid="{00000000-0005-0000-0000-000037000000}"/>
    <cellStyle name="40% - Акцент3 2" xfId="58" xr:uid="{00000000-0005-0000-0000-000038000000}"/>
    <cellStyle name="40% - Акцент3 3" xfId="59" xr:uid="{00000000-0005-0000-0000-000039000000}"/>
    <cellStyle name="40% - Акцент3 4" xfId="60" xr:uid="{00000000-0005-0000-0000-00003A000000}"/>
    <cellStyle name="40% - Акцент3 5" xfId="61" xr:uid="{00000000-0005-0000-0000-00003B000000}"/>
    <cellStyle name="40% - Акцент4 2" xfId="62" xr:uid="{00000000-0005-0000-0000-00003C000000}"/>
    <cellStyle name="40% - Акцент4 3" xfId="63" xr:uid="{00000000-0005-0000-0000-00003D000000}"/>
    <cellStyle name="40% - Акцент4 4" xfId="64" xr:uid="{00000000-0005-0000-0000-00003E000000}"/>
    <cellStyle name="40% - Акцент4 5" xfId="65" xr:uid="{00000000-0005-0000-0000-00003F000000}"/>
    <cellStyle name="40% - Акцент5 2" xfId="66" xr:uid="{00000000-0005-0000-0000-000040000000}"/>
    <cellStyle name="40% - Акцент5 3" xfId="67" xr:uid="{00000000-0005-0000-0000-000041000000}"/>
    <cellStyle name="40% - Акцент5 4" xfId="68" xr:uid="{00000000-0005-0000-0000-000042000000}"/>
    <cellStyle name="40% - Акцент5 5" xfId="69" xr:uid="{00000000-0005-0000-0000-000043000000}"/>
    <cellStyle name="40% - Акцент6 2" xfId="70" xr:uid="{00000000-0005-0000-0000-000044000000}"/>
    <cellStyle name="40% - Акцент6 3" xfId="71" xr:uid="{00000000-0005-0000-0000-000045000000}"/>
    <cellStyle name="40% - Акцент6 4" xfId="72" xr:uid="{00000000-0005-0000-0000-000046000000}"/>
    <cellStyle name="40% - Акцент6 5" xfId="73" xr:uid="{00000000-0005-0000-0000-000047000000}"/>
    <cellStyle name="60% - Accent1 2" xfId="74" xr:uid="{00000000-0005-0000-0000-000048000000}"/>
    <cellStyle name="60% - Accent2 2" xfId="75" xr:uid="{00000000-0005-0000-0000-000049000000}"/>
    <cellStyle name="60% - Accent3 2" xfId="76" xr:uid="{00000000-0005-0000-0000-00004A000000}"/>
    <cellStyle name="60% - Accent4 2" xfId="77" xr:uid="{00000000-0005-0000-0000-00004B000000}"/>
    <cellStyle name="60% - Accent5 2" xfId="78" xr:uid="{00000000-0005-0000-0000-00004C000000}"/>
    <cellStyle name="60% - Accent6 2" xfId="79" xr:uid="{00000000-0005-0000-0000-00004D000000}"/>
    <cellStyle name="60% - Énfasis1" xfId="80" xr:uid="{00000000-0005-0000-0000-00004E000000}"/>
    <cellStyle name="60% - Énfasis2" xfId="81" xr:uid="{00000000-0005-0000-0000-00004F000000}"/>
    <cellStyle name="60% - Énfasis3" xfId="82" xr:uid="{00000000-0005-0000-0000-000050000000}"/>
    <cellStyle name="60% - Énfasis4" xfId="83" xr:uid="{00000000-0005-0000-0000-000051000000}"/>
    <cellStyle name="60% - Énfasis5" xfId="84" xr:uid="{00000000-0005-0000-0000-000052000000}"/>
    <cellStyle name="60% - Énfasis6" xfId="85" xr:uid="{00000000-0005-0000-0000-000053000000}"/>
    <cellStyle name="60% - Акцент1 2" xfId="86" xr:uid="{00000000-0005-0000-0000-000054000000}"/>
    <cellStyle name="60% - Акцент1 3" xfId="87" xr:uid="{00000000-0005-0000-0000-000055000000}"/>
    <cellStyle name="60% - Акцент1 4" xfId="88" xr:uid="{00000000-0005-0000-0000-000056000000}"/>
    <cellStyle name="60% - Акцент1 5" xfId="89" xr:uid="{00000000-0005-0000-0000-000057000000}"/>
    <cellStyle name="60% - Акцент2 2" xfId="90" xr:uid="{00000000-0005-0000-0000-000058000000}"/>
    <cellStyle name="60% - Акцент2 3" xfId="91" xr:uid="{00000000-0005-0000-0000-000059000000}"/>
    <cellStyle name="60% - Акцент2 4" xfId="92" xr:uid="{00000000-0005-0000-0000-00005A000000}"/>
    <cellStyle name="60% - Акцент2 5" xfId="93" xr:uid="{00000000-0005-0000-0000-00005B000000}"/>
    <cellStyle name="60% - Акцент3 2" xfId="94" xr:uid="{00000000-0005-0000-0000-00005C000000}"/>
    <cellStyle name="60% - Акцент3 3" xfId="95" xr:uid="{00000000-0005-0000-0000-00005D000000}"/>
    <cellStyle name="60% - Акцент3 4" xfId="96" xr:uid="{00000000-0005-0000-0000-00005E000000}"/>
    <cellStyle name="60% - Акцент3 5" xfId="97" xr:uid="{00000000-0005-0000-0000-00005F000000}"/>
    <cellStyle name="60% - Акцент4 2" xfId="98" xr:uid="{00000000-0005-0000-0000-000060000000}"/>
    <cellStyle name="60% - Акцент4 3" xfId="99" xr:uid="{00000000-0005-0000-0000-000061000000}"/>
    <cellStyle name="60% - Акцент4 4" xfId="100" xr:uid="{00000000-0005-0000-0000-000062000000}"/>
    <cellStyle name="60% - Акцент4 5" xfId="101" xr:uid="{00000000-0005-0000-0000-000063000000}"/>
    <cellStyle name="60% - Акцент5 2" xfId="102" xr:uid="{00000000-0005-0000-0000-000064000000}"/>
    <cellStyle name="60% - Акцент5 3" xfId="103" xr:uid="{00000000-0005-0000-0000-000065000000}"/>
    <cellStyle name="60% - Акцент5 4" xfId="104" xr:uid="{00000000-0005-0000-0000-000066000000}"/>
    <cellStyle name="60% - Акцент5 5" xfId="105" xr:uid="{00000000-0005-0000-0000-000067000000}"/>
    <cellStyle name="60% - Акцент6 2" xfId="106" xr:uid="{00000000-0005-0000-0000-000068000000}"/>
    <cellStyle name="60% - Акцент6 3" xfId="107" xr:uid="{00000000-0005-0000-0000-000069000000}"/>
    <cellStyle name="60% - Акцент6 4" xfId="108" xr:uid="{00000000-0005-0000-0000-00006A000000}"/>
    <cellStyle name="60% - Акцент6 5" xfId="109" xr:uid="{00000000-0005-0000-0000-00006B000000}"/>
    <cellStyle name="Accent1 2" xfId="110" xr:uid="{00000000-0005-0000-0000-00006C000000}"/>
    <cellStyle name="Accent2 2" xfId="111" xr:uid="{00000000-0005-0000-0000-00006D000000}"/>
    <cellStyle name="Accent3 2" xfId="112" xr:uid="{00000000-0005-0000-0000-00006E000000}"/>
    <cellStyle name="Accent4 2" xfId="113" xr:uid="{00000000-0005-0000-0000-00006F000000}"/>
    <cellStyle name="Accent5 2" xfId="114" xr:uid="{00000000-0005-0000-0000-000070000000}"/>
    <cellStyle name="Accent6 2" xfId="115" xr:uid="{00000000-0005-0000-0000-000071000000}"/>
    <cellStyle name="Berekening 2" xfId="116" xr:uid="{00000000-0005-0000-0000-000072000000}"/>
    <cellStyle name="Buena" xfId="117" xr:uid="{00000000-0005-0000-0000-000073000000}"/>
    <cellStyle name="Cálculo" xfId="118" xr:uid="{00000000-0005-0000-0000-000074000000}"/>
    <cellStyle name="Celda de comprobación" xfId="119" xr:uid="{00000000-0005-0000-0000-000075000000}"/>
    <cellStyle name="Celda vinculada" xfId="120" xr:uid="{00000000-0005-0000-0000-000076000000}"/>
    <cellStyle name="Comma 2" xfId="121" xr:uid="{00000000-0005-0000-0000-000077000000}"/>
    <cellStyle name="Comma 2 2" xfId="122" xr:uid="{00000000-0005-0000-0000-000078000000}"/>
    <cellStyle name="Controlecel 2" xfId="123" xr:uid="{00000000-0005-0000-0000-000079000000}"/>
    <cellStyle name="Encabezado 4" xfId="124" xr:uid="{00000000-0005-0000-0000-00007A000000}"/>
    <cellStyle name="Énfasis1" xfId="125" xr:uid="{00000000-0005-0000-0000-00007B000000}"/>
    <cellStyle name="Énfasis2" xfId="126" xr:uid="{00000000-0005-0000-0000-00007C000000}"/>
    <cellStyle name="Énfasis3" xfId="127" xr:uid="{00000000-0005-0000-0000-00007D000000}"/>
    <cellStyle name="Énfasis4" xfId="128" xr:uid="{00000000-0005-0000-0000-00007E000000}"/>
    <cellStyle name="Énfasis5" xfId="129" xr:uid="{00000000-0005-0000-0000-00007F000000}"/>
    <cellStyle name="Énfasis6" xfId="130" xr:uid="{00000000-0005-0000-0000-000080000000}"/>
    <cellStyle name="Entrada" xfId="131" xr:uid="{00000000-0005-0000-0000-000081000000}"/>
    <cellStyle name="Gekoppelde cel 2" xfId="132" xr:uid="{00000000-0005-0000-0000-000082000000}"/>
    <cellStyle name="Goed 2" xfId="133" xr:uid="{00000000-0005-0000-0000-000083000000}"/>
    <cellStyle name="Hyperlink 2" xfId="134" xr:uid="{00000000-0005-0000-0000-000084000000}"/>
    <cellStyle name="Incorrecto" xfId="135" xr:uid="{00000000-0005-0000-0000-000085000000}"/>
    <cellStyle name="Invoer 2" xfId="136" xr:uid="{00000000-0005-0000-0000-000086000000}"/>
    <cellStyle name="Komma [0] 2" xfId="137" xr:uid="{00000000-0005-0000-0000-000087000000}"/>
    <cellStyle name="Komma 10" xfId="138" xr:uid="{00000000-0005-0000-0000-000088000000}"/>
    <cellStyle name="Komma 10 2" xfId="139" xr:uid="{00000000-0005-0000-0000-000089000000}"/>
    <cellStyle name="Komma 10 2 2" xfId="140" xr:uid="{00000000-0005-0000-0000-00008A000000}"/>
    <cellStyle name="Komma 10 2 3" xfId="141" xr:uid="{00000000-0005-0000-0000-00008B000000}"/>
    <cellStyle name="Komma 10 2 3 2" xfId="142" xr:uid="{00000000-0005-0000-0000-00008C000000}"/>
    <cellStyle name="Komma 10 3" xfId="143" xr:uid="{00000000-0005-0000-0000-00008D000000}"/>
    <cellStyle name="Komma 10 3 2" xfId="144" xr:uid="{00000000-0005-0000-0000-00008E000000}"/>
    <cellStyle name="Komma 11" xfId="145" xr:uid="{00000000-0005-0000-0000-00008F000000}"/>
    <cellStyle name="Komma 11 2" xfId="146" xr:uid="{00000000-0005-0000-0000-000090000000}"/>
    <cellStyle name="Komma 11 2 2" xfId="147" xr:uid="{00000000-0005-0000-0000-000091000000}"/>
    <cellStyle name="Komma 12" xfId="148" xr:uid="{00000000-0005-0000-0000-000092000000}"/>
    <cellStyle name="Komma 12 2" xfId="149" xr:uid="{00000000-0005-0000-0000-000093000000}"/>
    <cellStyle name="Komma 12 3" xfId="150" xr:uid="{00000000-0005-0000-0000-000094000000}"/>
    <cellStyle name="Komma 12 3 2" xfId="151" xr:uid="{00000000-0005-0000-0000-000095000000}"/>
    <cellStyle name="Komma 2" xfId="152" xr:uid="{00000000-0005-0000-0000-000096000000}"/>
    <cellStyle name="Komma 2 2" xfId="153" xr:uid="{00000000-0005-0000-0000-000097000000}"/>
    <cellStyle name="Komma 2 2 2" xfId="154" xr:uid="{00000000-0005-0000-0000-000098000000}"/>
    <cellStyle name="Komma 2 3" xfId="155" xr:uid="{00000000-0005-0000-0000-000099000000}"/>
    <cellStyle name="Komma 3" xfId="156" xr:uid="{00000000-0005-0000-0000-00009A000000}"/>
    <cellStyle name="Komma 3 2" xfId="157" xr:uid="{00000000-0005-0000-0000-00009B000000}"/>
    <cellStyle name="Komma 3 2 2" xfId="158" xr:uid="{00000000-0005-0000-0000-00009C000000}"/>
    <cellStyle name="Komma 3 2 2 2" xfId="159" xr:uid="{00000000-0005-0000-0000-00009D000000}"/>
    <cellStyle name="Komma 3 2 2 2 2" xfId="160" xr:uid="{00000000-0005-0000-0000-00009E000000}"/>
    <cellStyle name="Komma 3 2 2 3" xfId="161" xr:uid="{00000000-0005-0000-0000-00009F000000}"/>
    <cellStyle name="Komma 3 2 3" xfId="162" xr:uid="{00000000-0005-0000-0000-0000A0000000}"/>
    <cellStyle name="Komma 3 2 3 2" xfId="163" xr:uid="{00000000-0005-0000-0000-0000A1000000}"/>
    <cellStyle name="Komma 3 2 4" xfId="164" xr:uid="{00000000-0005-0000-0000-0000A2000000}"/>
    <cellStyle name="Komma 3 3" xfId="165" xr:uid="{00000000-0005-0000-0000-0000A3000000}"/>
    <cellStyle name="Komma 3 3 2" xfId="166" xr:uid="{00000000-0005-0000-0000-0000A4000000}"/>
    <cellStyle name="Komma 3 3 2 2" xfId="167" xr:uid="{00000000-0005-0000-0000-0000A5000000}"/>
    <cellStyle name="Komma 3 3 3" xfId="168" xr:uid="{00000000-0005-0000-0000-0000A6000000}"/>
    <cellStyle name="Komma 3 4" xfId="169" xr:uid="{00000000-0005-0000-0000-0000A7000000}"/>
    <cellStyle name="Komma 3 4 2" xfId="170" xr:uid="{00000000-0005-0000-0000-0000A8000000}"/>
    <cellStyle name="Komma 3 5" xfId="171" xr:uid="{00000000-0005-0000-0000-0000A9000000}"/>
    <cellStyle name="Komma 4" xfId="172" xr:uid="{00000000-0005-0000-0000-0000AA000000}"/>
    <cellStyle name="Komma 4 2" xfId="173" xr:uid="{00000000-0005-0000-0000-0000AB000000}"/>
    <cellStyle name="Komma 4 2 2" xfId="174" xr:uid="{00000000-0005-0000-0000-0000AC000000}"/>
    <cellStyle name="Komma 4 2 2 2" xfId="175" xr:uid="{00000000-0005-0000-0000-0000AD000000}"/>
    <cellStyle name="Komma 4 2 3" xfId="176" xr:uid="{00000000-0005-0000-0000-0000AE000000}"/>
    <cellStyle name="Komma 4 3" xfId="177" xr:uid="{00000000-0005-0000-0000-0000AF000000}"/>
    <cellStyle name="Komma 5" xfId="178" xr:uid="{00000000-0005-0000-0000-0000B0000000}"/>
    <cellStyle name="Komma 5 2" xfId="179" xr:uid="{00000000-0005-0000-0000-0000B1000000}"/>
    <cellStyle name="Komma 5 2 2" xfId="180" xr:uid="{00000000-0005-0000-0000-0000B2000000}"/>
    <cellStyle name="Komma 5 2 2 2" xfId="181" xr:uid="{00000000-0005-0000-0000-0000B3000000}"/>
    <cellStyle name="Komma 5 2 2 2 2" xfId="182" xr:uid="{00000000-0005-0000-0000-0000B4000000}"/>
    <cellStyle name="Komma 5 2 2 3" xfId="183" xr:uid="{00000000-0005-0000-0000-0000B5000000}"/>
    <cellStyle name="Komma 5 2 3" xfId="184" xr:uid="{00000000-0005-0000-0000-0000B6000000}"/>
    <cellStyle name="Komma 5 3" xfId="185" xr:uid="{00000000-0005-0000-0000-0000B7000000}"/>
    <cellStyle name="Komma 6" xfId="186" xr:uid="{00000000-0005-0000-0000-0000B8000000}"/>
    <cellStyle name="Komma 6 2" xfId="187" xr:uid="{00000000-0005-0000-0000-0000B9000000}"/>
    <cellStyle name="Komma 6 2 2" xfId="188" xr:uid="{00000000-0005-0000-0000-0000BA000000}"/>
    <cellStyle name="Komma 6 3" xfId="189" xr:uid="{00000000-0005-0000-0000-0000BB000000}"/>
    <cellStyle name="Komma 7" xfId="190" xr:uid="{00000000-0005-0000-0000-0000BC000000}"/>
    <cellStyle name="Komma 7 2" xfId="191" xr:uid="{00000000-0005-0000-0000-0000BD000000}"/>
    <cellStyle name="Komma 7 2 2" xfId="192" xr:uid="{00000000-0005-0000-0000-0000BE000000}"/>
    <cellStyle name="Komma 7 3" xfId="193" xr:uid="{00000000-0005-0000-0000-0000BF000000}"/>
    <cellStyle name="Komma 8" xfId="194" xr:uid="{00000000-0005-0000-0000-0000C0000000}"/>
    <cellStyle name="Komma 8 2" xfId="195" xr:uid="{00000000-0005-0000-0000-0000C1000000}"/>
    <cellStyle name="Komma 9" xfId="196" xr:uid="{00000000-0005-0000-0000-0000C2000000}"/>
    <cellStyle name="Komma 9 2" xfId="197" xr:uid="{00000000-0005-0000-0000-0000C3000000}"/>
    <cellStyle name="Kop 1 2" xfId="198" xr:uid="{00000000-0005-0000-0000-0000C4000000}"/>
    <cellStyle name="Kop 2 2" xfId="199" xr:uid="{00000000-0005-0000-0000-0000C5000000}"/>
    <cellStyle name="Kop 3 2" xfId="200" xr:uid="{00000000-0005-0000-0000-0000C6000000}"/>
    <cellStyle name="Kop 4 2" xfId="201" xr:uid="{00000000-0005-0000-0000-0000C7000000}"/>
    <cellStyle name="Neutraal 2" xfId="202" xr:uid="{00000000-0005-0000-0000-0000C8000000}"/>
    <cellStyle name="Neutral 2" xfId="203" xr:uid="{00000000-0005-0000-0000-0000C9000000}"/>
    <cellStyle name="Neutral 3" xfId="204" xr:uid="{00000000-0005-0000-0000-0000CA000000}"/>
    <cellStyle name="Normal 10" xfId="205" xr:uid="{00000000-0005-0000-0000-0000CB000000}"/>
    <cellStyle name="Normal 11" xfId="206" xr:uid="{00000000-0005-0000-0000-0000CC000000}"/>
    <cellStyle name="Normal 11 2" xfId="207" xr:uid="{00000000-0005-0000-0000-0000CD000000}"/>
    <cellStyle name="Normal 12" xfId="208" xr:uid="{00000000-0005-0000-0000-0000CE000000}"/>
    <cellStyle name="Normal 13" xfId="209" xr:uid="{00000000-0005-0000-0000-0000CF000000}"/>
    <cellStyle name="Normal 2" xfId="210" xr:uid="{00000000-0005-0000-0000-0000D0000000}"/>
    <cellStyle name="Normal 2 2" xfId="211" xr:uid="{00000000-0005-0000-0000-0000D1000000}"/>
    <cellStyle name="Normal 2 3" xfId="212" xr:uid="{00000000-0005-0000-0000-0000D2000000}"/>
    <cellStyle name="Normal 2 3 2" xfId="213" xr:uid="{00000000-0005-0000-0000-0000D3000000}"/>
    <cellStyle name="Normal 2 3 3" xfId="214" xr:uid="{00000000-0005-0000-0000-0000D4000000}"/>
    <cellStyle name="Normal 3" xfId="215" xr:uid="{00000000-0005-0000-0000-0000D5000000}"/>
    <cellStyle name="Normal 4" xfId="216" xr:uid="{00000000-0005-0000-0000-0000D6000000}"/>
    <cellStyle name="Normal 4 2" xfId="217" xr:uid="{00000000-0005-0000-0000-0000D7000000}"/>
    <cellStyle name="Normal 5" xfId="218" xr:uid="{00000000-0005-0000-0000-0000D8000000}"/>
    <cellStyle name="Normal 6" xfId="219" xr:uid="{00000000-0005-0000-0000-0000D9000000}"/>
    <cellStyle name="Normal 6 2" xfId="220" xr:uid="{00000000-0005-0000-0000-0000DA000000}"/>
    <cellStyle name="Normal 7" xfId="221" xr:uid="{00000000-0005-0000-0000-0000DB000000}"/>
    <cellStyle name="Normal 8" xfId="222" xr:uid="{00000000-0005-0000-0000-0000DC000000}"/>
    <cellStyle name="Normal 9" xfId="223" xr:uid="{00000000-0005-0000-0000-0000DD000000}"/>
    <cellStyle name="Notas" xfId="224" xr:uid="{00000000-0005-0000-0000-0000DE000000}"/>
    <cellStyle name="Notas 2" xfId="225" xr:uid="{00000000-0005-0000-0000-0000DF000000}"/>
    <cellStyle name="Notas 2 2" xfId="226" xr:uid="{00000000-0005-0000-0000-0000E0000000}"/>
    <cellStyle name="Notas 3" xfId="227" xr:uid="{00000000-0005-0000-0000-0000E1000000}"/>
    <cellStyle name="Notitie 2" xfId="228" xr:uid="{00000000-0005-0000-0000-0000E2000000}"/>
    <cellStyle name="Notitie 2 2" xfId="229" xr:uid="{00000000-0005-0000-0000-0000E3000000}"/>
    <cellStyle name="Notitie 2 2 2" xfId="230" xr:uid="{00000000-0005-0000-0000-0000E4000000}"/>
    <cellStyle name="Notitie 2 3" xfId="231" xr:uid="{00000000-0005-0000-0000-0000E5000000}"/>
    <cellStyle name="Ongeldig 2" xfId="232" xr:uid="{00000000-0005-0000-0000-0000E6000000}"/>
    <cellStyle name="Percent 2" xfId="233" xr:uid="{00000000-0005-0000-0000-0000E7000000}"/>
    <cellStyle name="Procent 2" xfId="234" xr:uid="{00000000-0005-0000-0000-0000E8000000}"/>
    <cellStyle name="Procent 2 2" xfId="235" xr:uid="{00000000-0005-0000-0000-0000E9000000}"/>
    <cellStyle name="Procent 3" xfId="236" xr:uid="{00000000-0005-0000-0000-0000EA000000}"/>
    <cellStyle name="Procent 3 2" xfId="237" xr:uid="{00000000-0005-0000-0000-0000EB000000}"/>
    <cellStyle name="Procent 4" xfId="238" xr:uid="{00000000-0005-0000-0000-0000EC000000}"/>
    <cellStyle name="Quantity" xfId="239" xr:uid="{00000000-0005-0000-0000-0000ED000000}"/>
    <cellStyle name="Salida" xfId="240" xr:uid="{00000000-0005-0000-0000-0000EE000000}"/>
    <cellStyle name="Standaard 10" xfId="241" xr:uid="{00000000-0005-0000-0000-0000EF000000}"/>
    <cellStyle name="Standaard 10 2" xfId="242" xr:uid="{00000000-0005-0000-0000-0000F0000000}"/>
    <cellStyle name="Standaard 10 2 2" xfId="243" xr:uid="{00000000-0005-0000-0000-0000F1000000}"/>
    <cellStyle name="Standaard 11" xfId="244" xr:uid="{00000000-0005-0000-0000-0000F2000000}"/>
    <cellStyle name="Standaard 11 2" xfId="245" xr:uid="{00000000-0005-0000-0000-0000F3000000}"/>
    <cellStyle name="Standaard 11 3" xfId="246" xr:uid="{00000000-0005-0000-0000-0000F4000000}"/>
    <cellStyle name="Standaard 11 3 2" xfId="247" xr:uid="{00000000-0005-0000-0000-0000F5000000}"/>
    <cellStyle name="Standaard 2" xfId="248" xr:uid="{00000000-0005-0000-0000-0000F6000000}"/>
    <cellStyle name="Standaard 2 2" xfId="249" xr:uid="{00000000-0005-0000-0000-0000F7000000}"/>
    <cellStyle name="Standaard 2 2 2" xfId="250" xr:uid="{00000000-0005-0000-0000-0000F8000000}"/>
    <cellStyle name="Standaard 2 3" xfId="251" xr:uid="{00000000-0005-0000-0000-0000F9000000}"/>
    <cellStyle name="Standaard 3" xfId="252" xr:uid="{00000000-0005-0000-0000-0000FA000000}"/>
    <cellStyle name="Standaard 3 2" xfId="253" xr:uid="{00000000-0005-0000-0000-0000FB000000}"/>
    <cellStyle name="Standaard 4" xfId="254" xr:uid="{00000000-0005-0000-0000-0000FC000000}"/>
    <cellStyle name="Standaard 4 2" xfId="255" xr:uid="{00000000-0005-0000-0000-0000FD000000}"/>
    <cellStyle name="Standaard 4 2 2" xfId="256" xr:uid="{00000000-0005-0000-0000-0000FE000000}"/>
    <cellStyle name="Standaard 4 2 2 2" xfId="257" xr:uid="{00000000-0005-0000-0000-0000FF000000}"/>
    <cellStyle name="Standaard 4 2 3" xfId="258" xr:uid="{00000000-0005-0000-0000-000000010000}"/>
    <cellStyle name="Standaard 4 3" xfId="259" xr:uid="{00000000-0005-0000-0000-000001010000}"/>
    <cellStyle name="Standaard 5" xfId="260" xr:uid="{00000000-0005-0000-0000-000002010000}"/>
    <cellStyle name="Standaard 5 2" xfId="261" xr:uid="{00000000-0005-0000-0000-000003010000}"/>
    <cellStyle name="Standaard 5 2 2" xfId="262" xr:uid="{00000000-0005-0000-0000-000004010000}"/>
    <cellStyle name="Standaard 5 3" xfId="263" xr:uid="{00000000-0005-0000-0000-000005010000}"/>
    <cellStyle name="Standaard 6" xfId="264" xr:uid="{00000000-0005-0000-0000-000006010000}"/>
    <cellStyle name="Standaard 6 2" xfId="265" xr:uid="{00000000-0005-0000-0000-000007010000}"/>
    <cellStyle name="Standaard 6 2 2" xfId="266" xr:uid="{00000000-0005-0000-0000-000008010000}"/>
    <cellStyle name="Standaard 6 3" xfId="267" xr:uid="{00000000-0005-0000-0000-000009010000}"/>
    <cellStyle name="Standaard 7" xfId="268" xr:uid="{00000000-0005-0000-0000-00000A010000}"/>
    <cellStyle name="Standaard 7 2" xfId="269" xr:uid="{00000000-0005-0000-0000-00000B010000}"/>
    <cellStyle name="Standaard 8" xfId="270" xr:uid="{00000000-0005-0000-0000-00000C010000}"/>
    <cellStyle name="Standaard 8 2" xfId="271" xr:uid="{00000000-0005-0000-0000-00000D010000}"/>
    <cellStyle name="Standaard 9" xfId="272" xr:uid="{00000000-0005-0000-0000-00000E010000}"/>
    <cellStyle name="Standaard 9 2" xfId="273" xr:uid="{00000000-0005-0000-0000-00000F010000}"/>
    <cellStyle name="Standaard 9 2 2" xfId="274" xr:uid="{00000000-0005-0000-0000-000010010000}"/>
    <cellStyle name="Standaard 9 2 3" xfId="275" xr:uid="{00000000-0005-0000-0000-000011010000}"/>
    <cellStyle name="Standaard 9 2 3 2" xfId="276" xr:uid="{00000000-0005-0000-0000-000012010000}"/>
    <cellStyle name="Standaard 9 3" xfId="277" xr:uid="{00000000-0005-0000-0000-000013010000}"/>
    <cellStyle name="Standaard 9 3 2" xfId="278" xr:uid="{00000000-0005-0000-0000-000014010000}"/>
    <cellStyle name="Texto de advertencia" xfId="279" xr:uid="{00000000-0005-0000-0000-000015010000}"/>
    <cellStyle name="Texto explicativo" xfId="280" xr:uid="{00000000-0005-0000-0000-000016010000}"/>
    <cellStyle name="Titel 2" xfId="281" xr:uid="{00000000-0005-0000-0000-000017010000}"/>
    <cellStyle name="Título" xfId="282" xr:uid="{00000000-0005-0000-0000-000018010000}"/>
    <cellStyle name="Título 1" xfId="283" xr:uid="{00000000-0005-0000-0000-000019010000}"/>
    <cellStyle name="Título 2" xfId="284" xr:uid="{00000000-0005-0000-0000-00001A010000}"/>
    <cellStyle name="Título 3" xfId="285" xr:uid="{00000000-0005-0000-0000-00001B010000}"/>
    <cellStyle name="Totaal 2" xfId="286" xr:uid="{00000000-0005-0000-0000-00001C010000}"/>
    <cellStyle name="Total 2" xfId="287" xr:uid="{00000000-0005-0000-0000-00001D010000}"/>
    <cellStyle name="Total 3" xfId="288" xr:uid="{00000000-0005-0000-0000-00001E010000}"/>
    <cellStyle name="Uitvoer 2" xfId="289" xr:uid="{00000000-0005-0000-0000-00001F010000}"/>
    <cellStyle name="Verklarende tekst 2" xfId="290" xr:uid="{00000000-0005-0000-0000-000020010000}"/>
    <cellStyle name="Waarschuwingstekst 2" xfId="291" xr:uid="{00000000-0005-0000-0000-000021010000}"/>
    <cellStyle name="Акцент1 2" xfId="292" xr:uid="{00000000-0005-0000-0000-000022010000}"/>
    <cellStyle name="Акцент1 3" xfId="293" xr:uid="{00000000-0005-0000-0000-000023010000}"/>
    <cellStyle name="Акцент1 4" xfId="294" xr:uid="{00000000-0005-0000-0000-000024010000}"/>
    <cellStyle name="Акцент1 5" xfId="295" xr:uid="{00000000-0005-0000-0000-000025010000}"/>
    <cellStyle name="Акцент2 2" xfId="296" xr:uid="{00000000-0005-0000-0000-000026010000}"/>
    <cellStyle name="Акцент2 3" xfId="297" xr:uid="{00000000-0005-0000-0000-000027010000}"/>
    <cellStyle name="Акцент2 4" xfId="298" xr:uid="{00000000-0005-0000-0000-000028010000}"/>
    <cellStyle name="Акцент2 5" xfId="299" xr:uid="{00000000-0005-0000-0000-000029010000}"/>
    <cellStyle name="Акцент3 2" xfId="300" xr:uid="{00000000-0005-0000-0000-00002A010000}"/>
    <cellStyle name="Акцент3 3" xfId="301" xr:uid="{00000000-0005-0000-0000-00002B010000}"/>
    <cellStyle name="Акцент3 4" xfId="302" xr:uid="{00000000-0005-0000-0000-00002C010000}"/>
    <cellStyle name="Акцент3 5" xfId="303" xr:uid="{00000000-0005-0000-0000-00002D010000}"/>
    <cellStyle name="Акцент4 2" xfId="304" xr:uid="{00000000-0005-0000-0000-00002E010000}"/>
    <cellStyle name="Акцент4 3" xfId="305" xr:uid="{00000000-0005-0000-0000-00002F010000}"/>
    <cellStyle name="Акцент4 4" xfId="306" xr:uid="{00000000-0005-0000-0000-000030010000}"/>
    <cellStyle name="Акцент4 5" xfId="307" xr:uid="{00000000-0005-0000-0000-000031010000}"/>
    <cellStyle name="Акцент5 2" xfId="308" xr:uid="{00000000-0005-0000-0000-000032010000}"/>
    <cellStyle name="Акцент5 3" xfId="309" xr:uid="{00000000-0005-0000-0000-000033010000}"/>
    <cellStyle name="Акцент5 4" xfId="310" xr:uid="{00000000-0005-0000-0000-000034010000}"/>
    <cellStyle name="Акцент5 5" xfId="311" xr:uid="{00000000-0005-0000-0000-000035010000}"/>
    <cellStyle name="Акцент6 2" xfId="312" xr:uid="{00000000-0005-0000-0000-000036010000}"/>
    <cellStyle name="Акцент6 3" xfId="313" xr:uid="{00000000-0005-0000-0000-000037010000}"/>
    <cellStyle name="Акцент6 4" xfId="314" xr:uid="{00000000-0005-0000-0000-000038010000}"/>
    <cellStyle name="Акцент6 5" xfId="315" xr:uid="{00000000-0005-0000-0000-000039010000}"/>
    <cellStyle name="Ввод  2" xfId="316" xr:uid="{00000000-0005-0000-0000-00003A010000}"/>
    <cellStyle name="Ввод  3" xfId="317" xr:uid="{00000000-0005-0000-0000-00003B010000}"/>
    <cellStyle name="Ввод  4" xfId="318" xr:uid="{00000000-0005-0000-0000-00003C010000}"/>
    <cellStyle name="Ввод  5" xfId="319" xr:uid="{00000000-0005-0000-0000-00003D010000}"/>
    <cellStyle name="Вывод 2" xfId="320" xr:uid="{00000000-0005-0000-0000-00003E010000}"/>
    <cellStyle name="Вывод 3" xfId="321" xr:uid="{00000000-0005-0000-0000-00003F010000}"/>
    <cellStyle name="Вывод 4" xfId="322" xr:uid="{00000000-0005-0000-0000-000040010000}"/>
    <cellStyle name="Вывод 5" xfId="323" xr:uid="{00000000-0005-0000-0000-000041010000}"/>
    <cellStyle name="Вычисление 2" xfId="324" xr:uid="{00000000-0005-0000-0000-000042010000}"/>
    <cellStyle name="Вычисление 3" xfId="325" xr:uid="{00000000-0005-0000-0000-000043010000}"/>
    <cellStyle name="Вычисление 4" xfId="326" xr:uid="{00000000-0005-0000-0000-000044010000}"/>
    <cellStyle name="Вычисление 5" xfId="327" xr:uid="{00000000-0005-0000-0000-000045010000}"/>
    <cellStyle name="Гиперссылка 2" xfId="328" xr:uid="{00000000-0005-0000-0000-000046010000}"/>
    <cellStyle name="Гиперссылка 3" xfId="329" xr:uid="{00000000-0005-0000-0000-000047010000}"/>
    <cellStyle name="Заголовок 1 2" xfId="331" xr:uid="{00000000-0005-0000-0000-000048010000}"/>
    <cellStyle name="Заголовок 1 3" xfId="332" xr:uid="{00000000-0005-0000-0000-000049010000}"/>
    <cellStyle name="Заголовок 1 4" xfId="333" xr:uid="{00000000-0005-0000-0000-00004A010000}"/>
    <cellStyle name="Заголовок 1 5" xfId="334" xr:uid="{00000000-0005-0000-0000-00004B010000}"/>
    <cellStyle name="Заголовок 1 6" xfId="330" xr:uid="{00000000-0005-0000-0000-00004C010000}"/>
    <cellStyle name="Заголовок 2 2" xfId="336" xr:uid="{00000000-0005-0000-0000-00004D010000}"/>
    <cellStyle name="Заголовок 2 3" xfId="337" xr:uid="{00000000-0005-0000-0000-00004E010000}"/>
    <cellStyle name="Заголовок 2 4" xfId="338" xr:uid="{00000000-0005-0000-0000-00004F010000}"/>
    <cellStyle name="Заголовок 2 5" xfId="339" xr:uid="{00000000-0005-0000-0000-000050010000}"/>
    <cellStyle name="Заголовок 2 6" xfId="335" xr:uid="{00000000-0005-0000-0000-000051010000}"/>
    <cellStyle name="Заголовок 3 2" xfId="341" xr:uid="{00000000-0005-0000-0000-000052010000}"/>
    <cellStyle name="Заголовок 3 3" xfId="342" xr:uid="{00000000-0005-0000-0000-000053010000}"/>
    <cellStyle name="Заголовок 3 4" xfId="343" xr:uid="{00000000-0005-0000-0000-000054010000}"/>
    <cellStyle name="Заголовок 3 5" xfId="344" xr:uid="{00000000-0005-0000-0000-000055010000}"/>
    <cellStyle name="Заголовок 3 6" xfId="340" xr:uid="{00000000-0005-0000-0000-000056010000}"/>
    <cellStyle name="Заголовок 4 2" xfId="346" xr:uid="{00000000-0005-0000-0000-000057010000}"/>
    <cellStyle name="Заголовок 4 3" xfId="347" xr:uid="{00000000-0005-0000-0000-000058010000}"/>
    <cellStyle name="Заголовок 4 4" xfId="348" xr:uid="{00000000-0005-0000-0000-000059010000}"/>
    <cellStyle name="Заголовок 4 5" xfId="349" xr:uid="{00000000-0005-0000-0000-00005A010000}"/>
    <cellStyle name="Заголовок 4 6" xfId="345" xr:uid="{00000000-0005-0000-0000-00005B010000}"/>
    <cellStyle name="Заголовок сводной таблицы" xfId="350" xr:uid="{00000000-0005-0000-0000-00005C010000}"/>
    <cellStyle name="Звичайний" xfId="0" builtinId="0"/>
    <cellStyle name="Значение сводной таблицы" xfId="351" xr:uid="{00000000-0005-0000-0000-00005D010000}"/>
    <cellStyle name="Итог 2" xfId="352" xr:uid="{00000000-0005-0000-0000-00005E010000}"/>
    <cellStyle name="Итог 3" xfId="353" xr:uid="{00000000-0005-0000-0000-00005F010000}"/>
    <cellStyle name="Итог 4" xfId="354" xr:uid="{00000000-0005-0000-0000-000060010000}"/>
    <cellStyle name="Итог 5" xfId="355" xr:uid="{00000000-0005-0000-0000-000061010000}"/>
    <cellStyle name="Категория сводной таблицы" xfId="356" xr:uid="{00000000-0005-0000-0000-000062010000}"/>
    <cellStyle name="Контрольная ячейка 2" xfId="357" xr:uid="{00000000-0005-0000-0000-000063010000}"/>
    <cellStyle name="Контрольная ячейка 3" xfId="358" xr:uid="{00000000-0005-0000-0000-000064010000}"/>
    <cellStyle name="Контрольная ячейка 4" xfId="359" xr:uid="{00000000-0005-0000-0000-000065010000}"/>
    <cellStyle name="Контрольная ячейка 5" xfId="360" xr:uid="{00000000-0005-0000-0000-000066010000}"/>
    <cellStyle name="Название 2" xfId="361" xr:uid="{00000000-0005-0000-0000-000067010000}"/>
    <cellStyle name="Название 3" xfId="362" xr:uid="{00000000-0005-0000-0000-000068010000}"/>
    <cellStyle name="Название 4" xfId="363" xr:uid="{00000000-0005-0000-0000-000069010000}"/>
    <cellStyle name="Название 5" xfId="364" xr:uid="{00000000-0005-0000-0000-00006A010000}"/>
    <cellStyle name="Нейтральный 2" xfId="365" xr:uid="{00000000-0005-0000-0000-00006B010000}"/>
    <cellStyle name="Нейтральный 3" xfId="366" xr:uid="{00000000-0005-0000-0000-00006C010000}"/>
    <cellStyle name="Нейтральный 4" xfId="367" xr:uid="{00000000-0005-0000-0000-00006D010000}"/>
    <cellStyle name="Нейтральный 5" xfId="368" xr:uid="{00000000-0005-0000-0000-00006E010000}"/>
    <cellStyle name="Обычный 10" xfId="411" xr:uid="{00000000-0005-0000-0000-000070010000}"/>
    <cellStyle name="Обычный 11" xfId="414" xr:uid="{00000000-0005-0000-0000-000071010000}"/>
    <cellStyle name="Обычный 12" xfId="415" xr:uid="{00000000-0005-0000-0000-000072010000}"/>
    <cellStyle name="Обычный 12 3" xfId="435" xr:uid="{00000000-0005-0000-0000-000073010000}"/>
    <cellStyle name="Обычный 12 3 2" xfId="441" xr:uid="{00000000-0005-0000-0000-000074010000}"/>
    <cellStyle name="Обычный 13" xfId="416" xr:uid="{00000000-0005-0000-0000-000075010000}"/>
    <cellStyle name="Обычный 13 5" xfId="438" xr:uid="{00000000-0005-0000-0000-000076010000}"/>
    <cellStyle name="Обычный 14" xfId="417" xr:uid="{00000000-0005-0000-0000-000077010000}"/>
    <cellStyle name="Обычный 15" xfId="418" xr:uid="{00000000-0005-0000-0000-000078010000}"/>
    <cellStyle name="Обычный 16" xfId="419" xr:uid="{00000000-0005-0000-0000-000079010000}"/>
    <cellStyle name="Обычный 16 5" xfId="439" xr:uid="{00000000-0005-0000-0000-00007A010000}"/>
    <cellStyle name="Обычный 17" xfId="421" xr:uid="{00000000-0005-0000-0000-00007B010000}"/>
    <cellStyle name="Обычный 18" xfId="420" xr:uid="{00000000-0005-0000-0000-00007C010000}"/>
    <cellStyle name="Обычный 19" xfId="422" xr:uid="{00000000-0005-0000-0000-00007D010000}"/>
    <cellStyle name="Обычный 2" xfId="369" xr:uid="{00000000-0005-0000-0000-00007E010000}"/>
    <cellStyle name="Обычный 2 2" xfId="370" xr:uid="{00000000-0005-0000-0000-00007F010000}"/>
    <cellStyle name="Обычный 2 3" xfId="371" xr:uid="{00000000-0005-0000-0000-000080010000}"/>
    <cellStyle name="Обычный 2 4" xfId="372" xr:uid="{00000000-0005-0000-0000-000081010000}"/>
    <cellStyle name="Обычный 2 4 2" xfId="373" xr:uid="{00000000-0005-0000-0000-000082010000}"/>
    <cellStyle name="Обычный 2 5" xfId="374" xr:uid="{00000000-0005-0000-0000-000083010000}"/>
    <cellStyle name="Обычный 20" xfId="423" xr:uid="{00000000-0005-0000-0000-000084010000}"/>
    <cellStyle name="Обычный 21" xfId="424" xr:uid="{00000000-0005-0000-0000-000085010000}"/>
    <cellStyle name="Обычный 22" xfId="425" xr:uid="{00000000-0005-0000-0000-000086010000}"/>
    <cellStyle name="Обычный 23" xfId="426" xr:uid="{00000000-0005-0000-0000-000087010000}"/>
    <cellStyle name="Обычный 24" xfId="427" xr:uid="{00000000-0005-0000-0000-000088010000}"/>
    <cellStyle name="Обычный 25" xfId="428" xr:uid="{00000000-0005-0000-0000-000089010000}"/>
    <cellStyle name="Обычный 26" xfId="429" xr:uid="{00000000-0005-0000-0000-00008A010000}"/>
    <cellStyle name="Обычный 27" xfId="430" xr:uid="{00000000-0005-0000-0000-00008B010000}"/>
    <cellStyle name="Обычный 28" xfId="431" xr:uid="{00000000-0005-0000-0000-00008C010000}"/>
    <cellStyle name="Обычный 29" xfId="432" xr:uid="{00000000-0005-0000-0000-00008D010000}"/>
    <cellStyle name="Обычный 29 5" xfId="440" xr:uid="{00000000-0005-0000-0000-00008E010000}"/>
    <cellStyle name="Обычный 3" xfId="375" xr:uid="{00000000-0005-0000-0000-00008F010000}"/>
    <cellStyle name="Обычный 3 2" xfId="376" xr:uid="{00000000-0005-0000-0000-000090010000}"/>
    <cellStyle name="Обычный 30" xfId="433" xr:uid="{00000000-0005-0000-0000-000091010000}"/>
    <cellStyle name="Обычный 31" xfId="434" xr:uid="{00000000-0005-0000-0000-000092010000}"/>
    <cellStyle name="Обычный 31 2" xfId="442" xr:uid="{00000000-0005-0000-0000-000093010000}"/>
    <cellStyle name="Обычный 33 2" xfId="436" xr:uid="{00000000-0005-0000-0000-000094010000}"/>
    <cellStyle name="Обычный 34" xfId="443" xr:uid="{00000000-0005-0000-0000-000095010000}"/>
    <cellStyle name="Обычный 35" xfId="444" xr:uid="{00000000-0005-0000-0000-000096010000}"/>
    <cellStyle name="Обычный 36" xfId="445" xr:uid="{00000000-0005-0000-0000-000097010000}"/>
    <cellStyle name="Обычный 38" xfId="446" xr:uid="{00000000-0005-0000-0000-000098010000}"/>
    <cellStyle name="Обычный 39" xfId="447" xr:uid="{00000000-0005-0000-0000-000099010000}"/>
    <cellStyle name="Обычный 4" xfId="377" xr:uid="{00000000-0005-0000-0000-00009A010000}"/>
    <cellStyle name="Обычный 4 6" xfId="412" xr:uid="{00000000-0005-0000-0000-00009B010000}"/>
    <cellStyle name="Обычный 4 6 6" xfId="437" xr:uid="{00000000-0005-0000-0000-00009C010000}"/>
    <cellStyle name="Обычный 4 7" xfId="413" xr:uid="{00000000-0005-0000-0000-00009D010000}"/>
    <cellStyle name="Обычный 42" xfId="448" xr:uid="{00000000-0005-0000-0000-00009E010000}"/>
    <cellStyle name="Обычный 43" xfId="449" xr:uid="{00000000-0005-0000-0000-00009F010000}"/>
    <cellStyle name="Обычный 45" xfId="450" xr:uid="{00000000-0005-0000-0000-0000A0010000}"/>
    <cellStyle name="Обычный 5" xfId="378" xr:uid="{00000000-0005-0000-0000-0000A1010000}"/>
    <cellStyle name="Обычный 6" xfId="379" xr:uid="{00000000-0005-0000-0000-0000A2010000}"/>
    <cellStyle name="Обычный 7" xfId="380" xr:uid="{00000000-0005-0000-0000-0000A3010000}"/>
    <cellStyle name="Обычный 8" xfId="381" xr:uid="{00000000-0005-0000-0000-0000A4010000}"/>
    <cellStyle name="Обычный 9" xfId="1" xr:uid="{00000000-0005-0000-0000-0000A5010000}"/>
    <cellStyle name="Плохой 2" xfId="382" xr:uid="{00000000-0005-0000-0000-0000A6010000}"/>
    <cellStyle name="Плохой 3" xfId="383" xr:uid="{00000000-0005-0000-0000-0000A7010000}"/>
    <cellStyle name="Плохой 4" xfId="384" xr:uid="{00000000-0005-0000-0000-0000A8010000}"/>
    <cellStyle name="Плохой 5" xfId="385" xr:uid="{00000000-0005-0000-0000-0000A9010000}"/>
    <cellStyle name="Поле сводной таблицы" xfId="386" xr:uid="{00000000-0005-0000-0000-0000AA010000}"/>
    <cellStyle name="Пояснение 2" xfId="387" xr:uid="{00000000-0005-0000-0000-0000AB010000}"/>
    <cellStyle name="Пояснение 3" xfId="388" xr:uid="{00000000-0005-0000-0000-0000AC010000}"/>
    <cellStyle name="Пояснение 4" xfId="389" xr:uid="{00000000-0005-0000-0000-0000AD010000}"/>
    <cellStyle name="Пояснение 5" xfId="390" xr:uid="{00000000-0005-0000-0000-0000AE010000}"/>
    <cellStyle name="Примечание 2" xfId="391" xr:uid="{00000000-0005-0000-0000-0000AF010000}"/>
    <cellStyle name="Примечание 3" xfId="392" xr:uid="{00000000-0005-0000-0000-0000B0010000}"/>
    <cellStyle name="Примечание 4" xfId="393" xr:uid="{00000000-0005-0000-0000-0000B1010000}"/>
    <cellStyle name="Примечание 5" xfId="394" xr:uid="{00000000-0005-0000-0000-0000B2010000}"/>
    <cellStyle name="Результат сводной таблицы" xfId="395" xr:uid="{00000000-0005-0000-0000-0000B3010000}"/>
    <cellStyle name="Связанная ячейка 2" xfId="396" xr:uid="{00000000-0005-0000-0000-0000B4010000}"/>
    <cellStyle name="Связанная ячейка 3" xfId="397" xr:uid="{00000000-0005-0000-0000-0000B5010000}"/>
    <cellStyle name="Связанная ячейка 4" xfId="398" xr:uid="{00000000-0005-0000-0000-0000B6010000}"/>
    <cellStyle name="Связанная ячейка 5" xfId="399" xr:uid="{00000000-0005-0000-0000-0000B7010000}"/>
    <cellStyle name="Текст предупреждения 2" xfId="400" xr:uid="{00000000-0005-0000-0000-0000B8010000}"/>
    <cellStyle name="Текст предупреждения 3" xfId="401" xr:uid="{00000000-0005-0000-0000-0000B9010000}"/>
    <cellStyle name="Текст предупреждения 4" xfId="402" xr:uid="{00000000-0005-0000-0000-0000BA010000}"/>
    <cellStyle name="Текст предупреждения 5" xfId="403" xr:uid="{00000000-0005-0000-0000-0000BB010000}"/>
    <cellStyle name="Угол сводной таблицы" xfId="404" xr:uid="{00000000-0005-0000-0000-0000BC010000}"/>
    <cellStyle name="Финансовый 2" xfId="405" xr:uid="{00000000-0005-0000-0000-0000BE010000}"/>
    <cellStyle name="Фінансовий" xfId="410" builtinId="3"/>
    <cellStyle name="Хороший 2" xfId="406" xr:uid="{00000000-0005-0000-0000-0000BF010000}"/>
    <cellStyle name="Хороший 3" xfId="407" xr:uid="{00000000-0005-0000-0000-0000C0010000}"/>
    <cellStyle name="Хороший 4" xfId="408" xr:uid="{00000000-0005-0000-0000-0000C1010000}"/>
    <cellStyle name="Хороший 5" xfId="409" xr:uid="{00000000-0005-0000-0000-0000C201000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Tahoma"/>
        <scheme val="none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169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71" formatCode="dd\.mm\.yyyy;@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79995117038483843"/>
          <bgColor theme="4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5" tint="0.59999389629810485"/>
          <bgColor theme="4" tint="0.79998168889431442"/>
        </patternFill>
      </fill>
    </dxf>
    <dxf>
      <font>
        <b/>
        <color theme="1"/>
      </font>
      <border>
        <left style="medium">
          <color theme="5" tint="0.59999389629810485"/>
        </left>
        <right style="medium">
          <color theme="5" tint="0.59999389629810485"/>
        </right>
        <top style="medium">
          <color theme="5" tint="0.59999389629810485"/>
        </top>
        <bottom style="medium">
          <color theme="5" tint="0.59999389629810485"/>
        </bottom>
      </border>
    </dxf>
    <dxf>
      <border>
        <left style="thin">
          <color theme="5" tint="0.39997558519241921"/>
        </left>
        <right style="thin">
          <color theme="5" tint="0.39997558519241921"/>
        </right>
      </border>
    </dxf>
    <dxf>
      <border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/>
        <color theme="1"/>
      </font>
      <fill>
        <patternFill>
          <bgColor theme="3" tint="0.79998168889431442"/>
        </patternFill>
      </fill>
      <border>
        <top style="thin">
          <color auto="1"/>
        </top>
        <bottom style="medium">
          <color auto="1"/>
        </bottom>
      </border>
    </dxf>
    <dxf>
      <font>
        <b/>
        <i val="0"/>
        <color theme="1"/>
      </font>
      <fill>
        <patternFill patternType="solid">
          <fgColor theme="5"/>
          <bgColor theme="3" tint="0.7999816888943144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</dxf>
  </dxfs>
  <tableStyles count="1" defaultTableStyle="TableStyleMedium2" defaultPivotStyle="PivotStyleLight16">
    <tableStyle name="Lineup" table="0" count="11" xr9:uid="{00000000-0011-0000-FFFF-FFFF00000000}">
      <tableStyleElement type="headerRow" dxfId="73"/>
      <tableStyleElement type="totalRow" dxfId="72"/>
      <tableStyleElement type="firstRowStripe" dxfId="71"/>
      <tableStyleElement type="firstColumnStripe" dxfId="70"/>
      <tableStyleElement type="firstSubtotalColumn" dxfId="69"/>
      <tableStyleElement type="firstSubtotalRow" dxfId="68"/>
      <tableStyleElement type="secondSubtotalRow" dxfId="67"/>
      <tableStyleElement type="firstRowSubheading" dxfId="66"/>
      <tableStyleElement type="secondRowSubheading" dxfId="65"/>
      <tableStyleElement type="pageFieldLabels" dxfId="64"/>
      <tableStyleElement type="pageFieldValues" dxfId="6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400" b="1" i="0" baseline="0">
                <a:effectLst/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Destinations for grain at sea, tons </a:t>
            </a:r>
            <a:endParaRPr lang="ru-RU" sz="14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0646188147774595"/>
          <c:y val="0.16231161063107766"/>
          <c:w val="0.3826875222387468"/>
          <c:h val="0.74015612078307236"/>
        </c:manualLayout>
      </c:layout>
      <c:pieChart>
        <c:varyColors val="1"/>
        <c:ser>
          <c:idx val="0"/>
          <c:order val="0"/>
          <c:dPt>
            <c:idx val="6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6E17-443B-874B-BE338926989F}"/>
              </c:ext>
            </c:extLst>
          </c:dPt>
          <c:dLbls>
            <c:dLbl>
              <c:idx val="0"/>
              <c:layout>
                <c:manualLayout>
                  <c:x val="2.6332288834568039E-2"/>
                  <c:y val="-2.8294051387344241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17-443B-874B-BE338926989F}"/>
                </c:ext>
              </c:extLst>
            </c:dLbl>
            <c:dLbl>
              <c:idx val="1"/>
              <c:layout>
                <c:manualLayout>
                  <c:x val="2.194357402880668E-2"/>
                  <c:y val="2.8294051387343969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BC-42AA-90D8-8DEA57419F3F}"/>
                </c:ext>
              </c:extLst>
            </c:dLbl>
            <c:dLbl>
              <c:idx val="3"/>
              <c:layout>
                <c:manualLayout>
                  <c:x val="5.8516197410151431E-3"/>
                  <c:y val="2.26352411098753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17-443B-874B-BE338926989F}"/>
                </c:ext>
              </c:extLst>
            </c:dLbl>
            <c:dLbl>
              <c:idx val="4"/>
              <c:layout>
                <c:manualLayout>
                  <c:x val="-1.3166144417284071E-2"/>
                  <c:y val="7.073512846836047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17-443B-874B-BE338926989F}"/>
                </c:ext>
              </c:extLst>
            </c:dLbl>
            <c:dLbl>
              <c:idx val="5"/>
              <c:layout>
                <c:manualLayout>
                  <c:x val="1.7554859223045428E-2"/>
                  <c:y val="-6.22469130521574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17-443B-874B-BE338926989F}"/>
                </c:ext>
              </c:extLst>
            </c:dLbl>
            <c:dLbl>
              <c:idx val="8"/>
              <c:layout>
                <c:manualLayout>
                  <c:x val="-1.7554859223045484E-2"/>
                  <c:y val="-8.488215416203280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E17-443B-874B-BE33892698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'GrainFlow France trends'!$B$14:$B$22</c:f>
              <c:strCache>
                <c:ptCount val="9"/>
                <c:pt idx="0">
                  <c:v>Netherlands</c:v>
                </c:pt>
                <c:pt idx="1">
                  <c:v>Spain</c:v>
                </c:pt>
                <c:pt idx="2">
                  <c:v>Morocco</c:v>
                </c:pt>
                <c:pt idx="3">
                  <c:v>Mauritania</c:v>
                </c:pt>
                <c:pt idx="4">
                  <c:v>Tunisia</c:v>
                </c:pt>
                <c:pt idx="5">
                  <c:v>Algeria</c:v>
                </c:pt>
                <c:pt idx="6">
                  <c:v>China</c:v>
                </c:pt>
                <c:pt idx="7">
                  <c:v>Egypt</c:v>
                </c:pt>
                <c:pt idx="8">
                  <c:v>UK</c:v>
                </c:pt>
              </c:strCache>
            </c:strRef>
          </c:cat>
          <c:val>
            <c:numRef>
              <c:f>'GrainFlow France trends'!$C$14:$C$22</c:f>
              <c:numCache>
                <c:formatCode>General</c:formatCode>
                <c:ptCount val="9"/>
                <c:pt idx="0">
                  <c:v>18700</c:v>
                </c:pt>
                <c:pt idx="1">
                  <c:v>52800</c:v>
                </c:pt>
                <c:pt idx="2">
                  <c:v>90000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317000</c:v>
                </c:pt>
                <c:pt idx="7">
                  <c:v>53200</c:v>
                </c:pt>
                <c:pt idx="8">
                  <c:v>18400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3B9-2A4A-809B-C9E5B10356D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Grain</a:t>
            </a:r>
            <a:r>
              <a:rPr lang="en-US" sz="1400" baseline="0"/>
              <a:t> laden vessels departed from France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'Vessels sailed from France'!$D$39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'Vessels sailed from France'!$C$49:$C$60</c:f>
              <c:numCache>
                <c:formatCode>General</c:formatCode>
                <c:ptCount val="1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</c:numCache>
            </c:numRef>
          </c:cat>
          <c:val>
            <c:numRef>
              <c:f>'Vessels sailed from France'!$D$49:$D$60</c:f>
              <c:numCache>
                <c:formatCode>General</c:formatCode>
                <c:ptCount val="12"/>
                <c:pt idx="0">
                  <c:v>235300</c:v>
                </c:pt>
                <c:pt idx="1">
                  <c:v>230500</c:v>
                </c:pt>
                <c:pt idx="2">
                  <c:v>123800</c:v>
                </c:pt>
                <c:pt idx="3">
                  <c:v>258262</c:v>
                </c:pt>
                <c:pt idx="4">
                  <c:v>233070</c:v>
                </c:pt>
                <c:pt idx="5">
                  <c:v>262060</c:v>
                </c:pt>
                <c:pt idx="6">
                  <c:v>190910</c:v>
                </c:pt>
                <c:pt idx="7">
                  <c:v>300784</c:v>
                </c:pt>
                <c:pt idx="8">
                  <c:v>358650</c:v>
                </c:pt>
                <c:pt idx="9">
                  <c:v>238000</c:v>
                </c:pt>
                <c:pt idx="10">
                  <c:v>351300</c:v>
                </c:pt>
                <c:pt idx="11">
                  <c:v>457400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A-4D5D-99D3-23C65E863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34752"/>
        <c:axId val="111440640"/>
      </c:barChart>
      <c:lineChart>
        <c:grouping val="standard"/>
        <c:varyColors val="0"/>
        <c:ser>
          <c:idx val="2"/>
          <c:order val="1"/>
          <c:tx>
            <c:strRef>
              <c:f>'Vessels sailed from France'!$E$39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'Vessels sailed from France'!$C$49:$C$60</c:f>
              <c:numCache>
                <c:formatCode>General</c:formatCode>
                <c:ptCount val="1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</c:numCache>
            </c:numRef>
          </c:cat>
          <c:val>
            <c:numRef>
              <c:f>'Vessels sailed from France'!$E$49:$E$60</c:f>
              <c:numCache>
                <c:formatCode>General</c:formatCode>
                <c:ptCount val="12"/>
                <c:pt idx="0">
                  <c:v>15</c:v>
                </c:pt>
                <c:pt idx="1">
                  <c:v>13</c:v>
                </c:pt>
                <c:pt idx="2">
                  <c:v>10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12</c:v>
                </c:pt>
                <c:pt idx="7">
                  <c:v>18</c:v>
                </c:pt>
                <c:pt idx="8">
                  <c:v>21</c:v>
                </c:pt>
                <c:pt idx="9">
                  <c:v>16</c:v>
                </c:pt>
                <c:pt idx="10">
                  <c:v>18</c:v>
                </c:pt>
                <c:pt idx="1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AA-4D5D-99D3-23C65E863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13056"/>
        <c:axId val="111442560"/>
      </c:lineChart>
      <c:catAx>
        <c:axId val="11143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11440640"/>
        <c:crosses val="autoZero"/>
        <c:auto val="1"/>
        <c:lblAlgn val="ctr"/>
        <c:lblOffset val="100"/>
        <c:noMultiLvlLbl val="0"/>
      </c:catAx>
      <c:valAx>
        <c:axId val="111440640"/>
        <c:scaling>
          <c:orientation val="minMax"/>
          <c:max val="6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11434752"/>
        <c:crosses val="autoZero"/>
        <c:crossBetween val="between"/>
      </c:valAx>
      <c:valAx>
        <c:axId val="111442560"/>
        <c:scaling>
          <c:orientation val="minMax"/>
          <c:max val="2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40813056"/>
        <c:crosses val="max"/>
        <c:crossBetween val="between"/>
        <c:majorUnit val="2"/>
        <c:minorUnit val="2"/>
      </c:valAx>
      <c:catAx>
        <c:axId val="140813056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1442560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French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French grain'!$D$30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'Discharged French grain'!$C$42:$C$53</c:f>
              <c:numCache>
                <c:formatCode>General</c:formatCode>
                <c:ptCount val="1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</c:numCache>
            </c:numRef>
          </c:cat>
          <c:val>
            <c:numRef>
              <c:f>'Discharged French grain'!$D$42:$D$53</c:f>
              <c:numCache>
                <c:formatCode>General</c:formatCode>
                <c:ptCount val="12"/>
                <c:pt idx="0">
                  <c:v>117910</c:v>
                </c:pt>
                <c:pt idx="1">
                  <c:v>102100</c:v>
                </c:pt>
                <c:pt idx="2">
                  <c:v>145000</c:v>
                </c:pt>
                <c:pt idx="3">
                  <c:v>265718</c:v>
                </c:pt>
                <c:pt idx="4">
                  <c:v>283402</c:v>
                </c:pt>
                <c:pt idx="5">
                  <c:v>230511</c:v>
                </c:pt>
                <c:pt idx="6">
                  <c:v>220325</c:v>
                </c:pt>
                <c:pt idx="7">
                  <c:v>195100</c:v>
                </c:pt>
                <c:pt idx="8">
                  <c:v>219300</c:v>
                </c:pt>
                <c:pt idx="9">
                  <c:v>226860</c:v>
                </c:pt>
                <c:pt idx="10">
                  <c:v>334800</c:v>
                </c:pt>
                <c:pt idx="11">
                  <c:v>153400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5-457F-87A5-2D087999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540352"/>
        <c:axId val="141554432"/>
      </c:barChart>
      <c:lineChart>
        <c:grouping val="standard"/>
        <c:varyColors val="0"/>
        <c:ser>
          <c:idx val="2"/>
          <c:order val="1"/>
          <c:tx>
            <c:strRef>
              <c:f>'Discharged French grain'!$E$30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'Discharged French grain'!$C$42:$C$53</c:f>
              <c:numCache>
                <c:formatCode>General</c:formatCode>
                <c:ptCount val="1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</c:numCache>
            </c:numRef>
          </c:cat>
          <c:val>
            <c:numRef>
              <c:f>'Discharged French grain'!$E$42:$E$53</c:f>
              <c:numCache>
                <c:formatCode>General</c:formatCode>
                <c:ptCount val="12"/>
                <c:pt idx="0">
                  <c:v>9</c:v>
                </c:pt>
                <c:pt idx="1">
                  <c:v>6</c:v>
                </c:pt>
                <c:pt idx="2">
                  <c:v>11</c:v>
                </c:pt>
                <c:pt idx="3">
                  <c:v>17</c:v>
                </c:pt>
                <c:pt idx="4">
                  <c:v>18</c:v>
                </c:pt>
                <c:pt idx="5">
                  <c:v>12</c:v>
                </c:pt>
                <c:pt idx="6">
                  <c:v>14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20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C5-457F-87A5-2D0879993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37152"/>
        <c:axId val="141556352"/>
      </c:lineChart>
      <c:catAx>
        <c:axId val="14154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41554432"/>
        <c:crosses val="autoZero"/>
        <c:auto val="1"/>
        <c:lblAlgn val="ctr"/>
        <c:lblOffset val="100"/>
        <c:noMultiLvlLbl val="0"/>
      </c:catAx>
      <c:valAx>
        <c:axId val="141554432"/>
        <c:scaling>
          <c:orientation val="minMax"/>
          <c:max val="4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41540352"/>
        <c:crosses val="autoZero"/>
        <c:crossBetween val="between"/>
      </c:valAx>
      <c:valAx>
        <c:axId val="141556352"/>
        <c:scaling>
          <c:orientation val="minMax"/>
          <c:max val="20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58737152"/>
        <c:crosses val="max"/>
        <c:crossBetween val="between"/>
        <c:majorUnit val="2"/>
        <c:minorUnit val="2"/>
      </c:valAx>
      <c:catAx>
        <c:axId val="158737152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1556352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 French</a:t>
            </a:r>
            <a:r>
              <a:rPr lang="en-US" b="1" baseline="0">
                <a:solidFill>
                  <a:schemeClr val="tx1"/>
                </a:solidFill>
              </a:rPr>
              <a:t> </a:t>
            </a:r>
            <a:r>
              <a:rPr lang="en-US" b="1">
                <a:solidFill>
                  <a:schemeClr val="tx1"/>
                </a:solidFill>
              </a:rPr>
              <a:t>grains at sea, by type</a:t>
            </a:r>
            <a:endParaRPr lang="ru-RU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344-4B54-8F73-9637869358A6}"/>
              </c:ext>
            </c:extLst>
          </c:dPt>
          <c:cat>
            <c:strRef>
              <c:f>'Grain and vessels at sea'!$A$42:$B$45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sea'!$D$42:$D$45</c:f>
              <c:numCache>
                <c:formatCode>0</c:formatCode>
                <c:ptCount val="4"/>
                <c:pt idx="0">
                  <c:v>9</c:v>
                </c:pt>
                <c:pt idx="1">
                  <c:v>8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44-4B54-8F73-9637869358A6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344-4B54-8F73-9637869358A6}"/>
              </c:ext>
            </c:extLst>
          </c:dPt>
          <c:cat>
            <c:strRef>
              <c:f>'Grain and vessels at sea'!$A$42:$B$45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sea'!$C$42:$C$45</c:f>
              <c:numCache>
                <c:formatCode>0</c:formatCode>
                <c:ptCount val="4"/>
                <c:pt idx="0">
                  <c:v>9</c:v>
                </c:pt>
                <c:pt idx="1">
                  <c:v>12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44-4B54-8F73-96378693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188750848"/>
        <c:axId val="188752640"/>
      </c:barChart>
      <c:catAx>
        <c:axId val="1887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188752640"/>
        <c:crosses val="autoZero"/>
        <c:auto val="1"/>
        <c:lblAlgn val="ctr"/>
        <c:lblOffset val="100"/>
        <c:noMultiLvlLbl val="0"/>
      </c:catAx>
      <c:valAx>
        <c:axId val="1887526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18875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Grain</a:t>
            </a:r>
            <a:r>
              <a:rPr lang="en-US" sz="1400" baseline="0"/>
              <a:t> laden vessels departed from France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'Vessels sailed from France'!$D$39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'Vessels sailed from France'!$C$49:$C$60</c:f>
              <c:numCache>
                <c:formatCode>General</c:formatCode>
                <c:ptCount val="1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</c:numCache>
            </c:numRef>
          </c:cat>
          <c:val>
            <c:numRef>
              <c:f>'Vessels sailed from France'!$D$49:$D$60</c:f>
              <c:numCache>
                <c:formatCode>General</c:formatCode>
                <c:ptCount val="12"/>
                <c:pt idx="0">
                  <c:v>235300</c:v>
                </c:pt>
                <c:pt idx="1">
                  <c:v>230500</c:v>
                </c:pt>
                <c:pt idx="2">
                  <c:v>123800</c:v>
                </c:pt>
                <c:pt idx="3">
                  <c:v>258262</c:v>
                </c:pt>
                <c:pt idx="4">
                  <c:v>233070</c:v>
                </c:pt>
                <c:pt idx="5">
                  <c:v>262060</c:v>
                </c:pt>
                <c:pt idx="6">
                  <c:v>190910</c:v>
                </c:pt>
                <c:pt idx="7">
                  <c:v>300784</c:v>
                </c:pt>
                <c:pt idx="8">
                  <c:v>358650</c:v>
                </c:pt>
                <c:pt idx="9">
                  <c:v>238000</c:v>
                </c:pt>
                <c:pt idx="10">
                  <c:v>351300</c:v>
                </c:pt>
                <c:pt idx="11">
                  <c:v>457400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34752"/>
        <c:axId val="111440640"/>
      </c:barChart>
      <c:lineChart>
        <c:grouping val="standard"/>
        <c:varyColors val="0"/>
        <c:ser>
          <c:idx val="2"/>
          <c:order val="1"/>
          <c:tx>
            <c:strRef>
              <c:f>'Vessels sailed from France'!$E$39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'Vessels sailed from France'!$C$49:$C$60</c:f>
              <c:numCache>
                <c:formatCode>General</c:formatCode>
                <c:ptCount val="1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</c:numCache>
            </c:numRef>
          </c:cat>
          <c:val>
            <c:numRef>
              <c:f>'Vessels sailed from France'!$E$49:$E$60</c:f>
              <c:numCache>
                <c:formatCode>General</c:formatCode>
                <c:ptCount val="12"/>
                <c:pt idx="0">
                  <c:v>15</c:v>
                </c:pt>
                <c:pt idx="1">
                  <c:v>13</c:v>
                </c:pt>
                <c:pt idx="2">
                  <c:v>10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12</c:v>
                </c:pt>
                <c:pt idx="7">
                  <c:v>18</c:v>
                </c:pt>
                <c:pt idx="8">
                  <c:v>21</c:v>
                </c:pt>
                <c:pt idx="9">
                  <c:v>16</c:v>
                </c:pt>
                <c:pt idx="10">
                  <c:v>18</c:v>
                </c:pt>
                <c:pt idx="11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813056"/>
        <c:axId val="111442560"/>
      </c:lineChart>
      <c:catAx>
        <c:axId val="11143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11440640"/>
        <c:crosses val="autoZero"/>
        <c:auto val="1"/>
        <c:lblAlgn val="ctr"/>
        <c:lblOffset val="100"/>
        <c:noMultiLvlLbl val="0"/>
      </c:catAx>
      <c:valAx>
        <c:axId val="111440640"/>
        <c:scaling>
          <c:orientation val="minMax"/>
          <c:max val="5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11434752"/>
        <c:crosses val="autoZero"/>
        <c:crossBetween val="between"/>
      </c:valAx>
      <c:valAx>
        <c:axId val="111442560"/>
        <c:scaling>
          <c:orientation val="minMax"/>
          <c:max val="22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40813056"/>
        <c:crosses val="max"/>
        <c:crossBetween val="between"/>
        <c:majorUnit val="2"/>
        <c:minorUnit val="2"/>
      </c:valAx>
      <c:catAx>
        <c:axId val="140813056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11442560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Vessels that discharged French grain worldwide</a:t>
            </a:r>
            <a:endParaRPr lang="ru-RU" sz="1400"/>
          </a:p>
        </c:rich>
      </c:tx>
      <c:layout>
        <c:manualLayout>
          <c:xMode val="edge"/>
          <c:yMode val="edge"/>
          <c:x val="0.26010320808347831"/>
          <c:y val="2.72598139051888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74388841890632"/>
          <c:y val="0.15102706699913815"/>
          <c:w val="0.67155701611678709"/>
          <c:h val="0.68982173936690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'Discharged French grain'!$D$30</c:f>
              <c:strCache>
                <c:ptCount val="1"/>
                <c:pt idx="0">
                  <c:v>grain, tons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00B0F0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'Discharged French grain'!$C$42:$C$53</c:f>
              <c:numCache>
                <c:formatCode>General</c:formatCode>
                <c:ptCount val="1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</c:numCache>
            </c:numRef>
          </c:cat>
          <c:val>
            <c:numRef>
              <c:f>'Discharged French grain'!$D$42:$D$53</c:f>
              <c:numCache>
                <c:formatCode>General</c:formatCode>
                <c:ptCount val="12"/>
                <c:pt idx="0">
                  <c:v>117910</c:v>
                </c:pt>
                <c:pt idx="1">
                  <c:v>102100</c:v>
                </c:pt>
                <c:pt idx="2">
                  <c:v>145000</c:v>
                </c:pt>
                <c:pt idx="3">
                  <c:v>265718</c:v>
                </c:pt>
                <c:pt idx="4">
                  <c:v>283402</c:v>
                </c:pt>
                <c:pt idx="5">
                  <c:v>230511</c:v>
                </c:pt>
                <c:pt idx="6">
                  <c:v>220325</c:v>
                </c:pt>
                <c:pt idx="7">
                  <c:v>195100</c:v>
                </c:pt>
                <c:pt idx="8">
                  <c:v>219300</c:v>
                </c:pt>
                <c:pt idx="9">
                  <c:v>226860</c:v>
                </c:pt>
                <c:pt idx="10">
                  <c:v>334800</c:v>
                </c:pt>
                <c:pt idx="11">
                  <c:v>153400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540352"/>
        <c:axId val="141554432"/>
      </c:barChart>
      <c:lineChart>
        <c:grouping val="standard"/>
        <c:varyColors val="0"/>
        <c:ser>
          <c:idx val="2"/>
          <c:order val="1"/>
          <c:tx>
            <c:strRef>
              <c:f>'Discharged French grain'!$E$30</c:f>
              <c:strCache>
                <c:ptCount val="1"/>
                <c:pt idx="0">
                  <c:v>number of vsls</c:v>
                </c:pt>
              </c:strCache>
            </c:strRef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'Discharged French grain'!$C$42:$C$53</c:f>
              <c:numCache>
                <c:formatCode>General</c:formatCode>
                <c:ptCount val="12"/>
                <c:pt idx="0">
                  <c:v>19</c:v>
                </c:pt>
                <c:pt idx="1">
                  <c:v>20</c:v>
                </c:pt>
                <c:pt idx="2">
                  <c:v>21</c:v>
                </c:pt>
                <c:pt idx="3">
                  <c:v>22</c:v>
                </c:pt>
                <c:pt idx="4">
                  <c:v>23</c:v>
                </c:pt>
                <c:pt idx="5">
                  <c:v>24</c:v>
                </c:pt>
                <c:pt idx="6">
                  <c:v>25</c:v>
                </c:pt>
                <c:pt idx="7">
                  <c:v>26</c:v>
                </c:pt>
                <c:pt idx="8">
                  <c:v>27</c:v>
                </c:pt>
                <c:pt idx="9">
                  <c:v>28</c:v>
                </c:pt>
                <c:pt idx="10">
                  <c:v>29</c:v>
                </c:pt>
                <c:pt idx="11">
                  <c:v>30</c:v>
                </c:pt>
              </c:numCache>
            </c:numRef>
          </c:cat>
          <c:val>
            <c:numRef>
              <c:f>'Discharged French grain'!$E$42:$E$53</c:f>
              <c:numCache>
                <c:formatCode>General</c:formatCode>
                <c:ptCount val="12"/>
                <c:pt idx="0">
                  <c:v>9</c:v>
                </c:pt>
                <c:pt idx="1">
                  <c:v>6</c:v>
                </c:pt>
                <c:pt idx="2">
                  <c:v>11</c:v>
                </c:pt>
                <c:pt idx="3">
                  <c:v>17</c:v>
                </c:pt>
                <c:pt idx="4">
                  <c:v>18</c:v>
                </c:pt>
                <c:pt idx="5">
                  <c:v>12</c:v>
                </c:pt>
                <c:pt idx="6">
                  <c:v>14</c:v>
                </c:pt>
                <c:pt idx="7">
                  <c:v>13</c:v>
                </c:pt>
                <c:pt idx="8">
                  <c:v>17</c:v>
                </c:pt>
                <c:pt idx="9">
                  <c:v>16</c:v>
                </c:pt>
                <c:pt idx="10">
                  <c:v>20</c:v>
                </c:pt>
                <c:pt idx="11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FB7-4CF0-84C5-2DB2FB5D0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737152"/>
        <c:axId val="141556352"/>
      </c:lineChart>
      <c:catAx>
        <c:axId val="141540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41554432"/>
        <c:crosses val="autoZero"/>
        <c:auto val="1"/>
        <c:lblAlgn val="ctr"/>
        <c:lblOffset val="100"/>
        <c:noMultiLvlLbl val="0"/>
      </c:catAx>
      <c:valAx>
        <c:axId val="141554432"/>
        <c:scaling>
          <c:orientation val="minMax"/>
          <c:max val="400000"/>
        </c:scaling>
        <c:delete val="0"/>
        <c:axPos val="l"/>
        <c:majorGridlines/>
        <c:title>
          <c:tx>
            <c:rich>
              <a:bodyPr rot="5400000" vert="horz"/>
              <a:lstStyle/>
              <a:p>
                <a:pPr>
                  <a:defRPr/>
                </a:pPr>
                <a:r>
                  <a:rPr lang="en-US"/>
                  <a:t>number</a:t>
                </a:r>
                <a:r>
                  <a:rPr lang="en-US" baseline="0"/>
                  <a:t> of vessels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.82837898918942265"/>
              <c:y val="0.3630263095855533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41540352"/>
        <c:crosses val="autoZero"/>
        <c:crossBetween val="between"/>
      </c:valAx>
      <c:valAx>
        <c:axId val="141556352"/>
        <c:scaling>
          <c:orientation val="minMax"/>
          <c:max val="26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1.9176698987006791E-2"/>
              <c:y val="0.3760624199851057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bg1">
                <a:lumMod val="85000"/>
              </a:schemeClr>
            </a:solidFill>
          </a:ln>
        </c:spPr>
        <c:crossAx val="158737152"/>
        <c:crosses val="max"/>
        <c:crossBetween val="between"/>
        <c:majorUnit val="2"/>
        <c:minorUnit val="2"/>
      </c:valAx>
      <c:catAx>
        <c:axId val="158737152"/>
        <c:scaling>
          <c:orientation val="minMax"/>
        </c:scaling>
        <c:delete val="1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week</a:t>
                </a:r>
              </a:p>
            </c:rich>
          </c:tx>
          <c:layout>
            <c:manualLayout>
              <c:xMode val="edge"/>
              <c:yMode val="edge"/>
              <c:x val="0.73862768703498849"/>
              <c:y val="0.9174693433130560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41556352"/>
        <c:crosses val="max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84761913535264555"/>
          <c:y val="0.35692683187040308"/>
          <c:w val="0.14557898119877871"/>
          <c:h val="0.27509486733216754"/>
        </c:manualLayout>
      </c:layout>
      <c:overlay val="0"/>
    </c:legend>
    <c:plotVisOnly val="1"/>
    <c:dispBlanksAs val="gap"/>
    <c:showDLblsOverMax val="0"/>
  </c:chart>
  <c:spPr>
    <a:ln>
      <a:solidFill>
        <a:schemeClr val="bg1">
          <a:lumMod val="85000"/>
        </a:schemeClr>
      </a:solidFill>
    </a:ln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1400"/>
              <a:t>Seaborne imports by countries, tons </a:t>
            </a:r>
            <a:endParaRPr lang="ru-RU" sz="1400"/>
          </a:p>
        </c:rich>
      </c:tx>
      <c:layout>
        <c:manualLayout>
          <c:xMode val="edge"/>
          <c:yMode val="edge"/>
          <c:x val="0.2927636504453337"/>
          <c:y val="4.260535229706456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5295848557571982E-2"/>
          <c:y val="0.16309139323686236"/>
          <c:w val="0.76108379309729146"/>
          <c:h val="0.74903637045369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'Discharged French grain'!$C$59</c:f>
              <c:strCache>
                <c:ptCount val="1"/>
                <c:pt idx="0">
                  <c:v>previous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8.602149809317600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C1-45DE-B288-6A8173A924F1}"/>
                </c:ext>
              </c:extLst>
            </c:dLbl>
            <c:dLbl>
              <c:idx val="1"/>
              <c:layout>
                <c:manualLayout>
                  <c:x val="-1.397849344014110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C1-45DE-B288-6A8173A924F1}"/>
                </c:ext>
              </c:extLst>
            </c:dLbl>
            <c:dLbl>
              <c:idx val="3"/>
              <c:layout>
                <c:manualLayout>
                  <c:x val="-1.0752687261647001E-3"/>
                  <c:y val="-2.48226985009640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D7-479E-850C-1885919E4BDF}"/>
                </c:ext>
              </c:extLst>
            </c:dLbl>
            <c:dLbl>
              <c:idx val="6"/>
              <c:layout>
                <c:manualLayout>
                  <c:x val="-1.6129030892470503E-2"/>
                  <c:y val="-2.4822698500964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C3-4921-A926-78A9117AEA95}"/>
                </c:ext>
              </c:extLst>
            </c:dLbl>
            <c:dLbl>
              <c:idx val="7"/>
              <c:layout>
                <c:manualLayout>
                  <c:x val="-1.39784934401411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D7-479E-850C-1885919E4B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French grain'!$B$60:$B$64</c:f>
              <c:strCache>
                <c:ptCount val="5"/>
                <c:pt idx="0">
                  <c:v>Spain</c:v>
                </c:pt>
                <c:pt idx="1">
                  <c:v>Portugal</c:v>
                </c:pt>
                <c:pt idx="2">
                  <c:v>UK</c:v>
                </c:pt>
                <c:pt idx="3">
                  <c:v>Tunisia</c:v>
                </c:pt>
                <c:pt idx="4">
                  <c:v>Algeria</c:v>
                </c:pt>
              </c:strCache>
            </c:strRef>
          </c:cat>
          <c:val>
            <c:numRef>
              <c:f>'Discharged French grain'!$C$60:$C$64</c:f>
              <c:numCache>
                <c:formatCode>#,##0</c:formatCode>
                <c:ptCount val="5"/>
                <c:pt idx="0">
                  <c:v>23000</c:v>
                </c:pt>
                <c:pt idx="1">
                  <c:v>13500</c:v>
                </c:pt>
                <c:pt idx="2">
                  <c:v>12000</c:v>
                </c:pt>
                <c:pt idx="3">
                  <c:v>25000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2B8-457B-8ABA-7EF9CBF0F8C0}"/>
            </c:ext>
          </c:extLst>
        </c:ser>
        <c:ser>
          <c:idx val="1"/>
          <c:order val="1"/>
          <c:tx>
            <c:strRef>
              <c:f>'Discharged French grain'!$D$59</c:f>
              <c:strCache>
                <c:ptCount val="1"/>
                <c:pt idx="0">
                  <c:v>current week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903224713976402E-2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C1-45DE-B288-6A8173A924F1}"/>
                </c:ext>
              </c:extLst>
            </c:dLbl>
            <c:dLbl>
              <c:idx val="1"/>
              <c:layout>
                <c:manualLayout>
                  <c:x val="7.526881083152901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C3-4921-A926-78A9117AEA95}"/>
                </c:ext>
              </c:extLst>
            </c:dLbl>
            <c:dLbl>
              <c:idx val="2"/>
              <c:layout>
                <c:manualLayout>
                  <c:x val="1.3978493440141102E-2"/>
                  <c:y val="7.4468095502889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C1-45DE-B288-6A8173A924F1}"/>
                </c:ext>
              </c:extLst>
            </c:dLbl>
            <c:dLbl>
              <c:idx val="3"/>
              <c:layout>
                <c:manualLayout>
                  <c:x val="1.1827955987811702E-2"/>
                  <c:y val="2.48226985009621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D7-479E-850C-1885919E4BDF}"/>
                </c:ext>
              </c:extLst>
            </c:dLbl>
            <c:dLbl>
              <c:idx val="6"/>
              <c:layout>
                <c:manualLayout>
                  <c:x val="5.3763436308234217E-3"/>
                  <c:y val="2.48226985009631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3-4841-A34C-268E524B8DC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'Discharged French grain'!$B$60:$B$64</c:f>
              <c:strCache>
                <c:ptCount val="5"/>
                <c:pt idx="0">
                  <c:v>Spain</c:v>
                </c:pt>
                <c:pt idx="1">
                  <c:v>Portugal</c:v>
                </c:pt>
                <c:pt idx="2">
                  <c:v>UK</c:v>
                </c:pt>
                <c:pt idx="3">
                  <c:v>Tunisia</c:v>
                </c:pt>
                <c:pt idx="4">
                  <c:v>Algeria</c:v>
                </c:pt>
              </c:strCache>
            </c:strRef>
          </c:cat>
          <c:val>
            <c:numRef>
              <c:f>'Discharged French grain'!$D$60:$D$64</c:f>
              <c:numCache>
                <c:formatCode>#,##0</c:formatCode>
                <c:ptCount val="5"/>
                <c:pt idx="0">
                  <c:v>17000</c:v>
                </c:pt>
                <c:pt idx="1">
                  <c:v>22500</c:v>
                </c:pt>
                <c:pt idx="2">
                  <c:v>42500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B8-457B-8ABA-7EF9CBF0F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9055744"/>
        <c:axId val="169057280"/>
      </c:barChart>
      <c:catAx>
        <c:axId val="169055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69057280"/>
        <c:crosses val="autoZero"/>
        <c:auto val="1"/>
        <c:lblAlgn val="ctr"/>
        <c:lblOffset val="100"/>
        <c:noMultiLvlLbl val="0"/>
      </c:catAx>
      <c:valAx>
        <c:axId val="16905728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tons</a:t>
                </a:r>
                <a:endParaRPr lang="ru-RU"/>
              </a:p>
            </c:rich>
          </c:tx>
          <c:layout>
            <c:manualLayout>
              <c:xMode val="edge"/>
              <c:yMode val="edge"/>
              <c:x val="0"/>
              <c:y val="0.4921399544159749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 w="9525">
            <a:solidFill>
              <a:schemeClr val="bg1">
                <a:lumMod val="85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ru-RU"/>
          </a:p>
        </c:txPr>
        <c:crossAx val="169055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421636248957256"/>
          <c:y val="0.52832548473813645"/>
          <c:w val="0.14578363751042747"/>
          <c:h val="0.15053465774405317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b="1">
                <a:solidFill>
                  <a:schemeClr val="tx1"/>
                </a:solidFill>
              </a:rPr>
              <a:t>Vessels laden with</a:t>
            </a:r>
            <a:r>
              <a:rPr lang="en-US" b="1" baseline="0">
                <a:solidFill>
                  <a:schemeClr val="tx1"/>
                </a:solidFill>
              </a:rPr>
              <a:t> French </a:t>
            </a:r>
            <a:r>
              <a:rPr lang="en-US" b="1">
                <a:solidFill>
                  <a:schemeClr val="tx1"/>
                </a:solidFill>
              </a:rPr>
              <a:t>grains at sea, by type</a:t>
            </a:r>
            <a:endParaRPr lang="ru-RU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235025033635501"/>
          <c:y val="0.14631163708086786"/>
          <c:w val="0.76421635076372063"/>
          <c:h val="0.71282113404463499"/>
        </c:manualLayout>
      </c:layout>
      <c:barChart>
        <c:barDir val="col"/>
        <c:grouping val="clustered"/>
        <c:varyColors val="0"/>
        <c:ser>
          <c:idx val="1"/>
          <c:order val="0"/>
          <c:tx>
            <c:v>prev.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72A-4846-94FC-E08E48C75EBC}"/>
              </c:ext>
            </c:extLst>
          </c:dPt>
          <c:cat>
            <c:strRef>
              <c:f>'Grain and vessels at sea'!$A$42:$B$45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sea'!$D$42:$D$45</c:f>
              <c:numCache>
                <c:formatCode>0</c:formatCode>
                <c:ptCount val="4"/>
                <c:pt idx="0">
                  <c:v>9</c:v>
                </c:pt>
                <c:pt idx="1">
                  <c:v>8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3A-4DEE-8291-6835DEC0C3B8}"/>
            </c:ext>
          </c:extLst>
        </c:ser>
        <c:ser>
          <c:idx val="0"/>
          <c:order val="1"/>
          <c:tx>
            <c:v>current week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72A-4846-94FC-E08E48C75EBC}"/>
              </c:ext>
            </c:extLst>
          </c:dPt>
          <c:cat>
            <c:strRef>
              <c:f>'Grain and vessels at sea'!$A$42:$B$45</c:f>
              <c:strCache>
                <c:ptCount val="4"/>
                <c:pt idx="0">
                  <c:v>Coasters/minibulkers (up to 13k dwt)</c:v>
                </c:pt>
                <c:pt idx="1">
                  <c:v>small Handy / Handymax (13-49k dwt)</c:v>
                </c:pt>
                <c:pt idx="2">
                  <c:v>Supramax/Ultramax (49-67k dwt)</c:v>
                </c:pt>
                <c:pt idx="3">
                  <c:v>Panamax/Kamsarmax/Cape (above 67k dwt)</c:v>
                </c:pt>
              </c:strCache>
            </c:strRef>
          </c:cat>
          <c:val>
            <c:numRef>
              <c:f>'Grain and vessels at sea'!$C$42:$C$45</c:f>
              <c:numCache>
                <c:formatCode>0</c:formatCode>
                <c:ptCount val="4"/>
                <c:pt idx="0">
                  <c:v>9</c:v>
                </c:pt>
                <c:pt idx="1">
                  <c:v>12</c:v>
                </c:pt>
                <c:pt idx="2">
                  <c:v>5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3A-4DEE-8291-6835DEC0C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9"/>
        <c:overlap val="-23"/>
        <c:axId val="188750848"/>
        <c:axId val="188752640"/>
      </c:barChart>
      <c:catAx>
        <c:axId val="1887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188752640"/>
        <c:crosses val="autoZero"/>
        <c:auto val="1"/>
        <c:lblAlgn val="ctr"/>
        <c:lblOffset val="100"/>
        <c:noMultiLvlLbl val="0"/>
      </c:catAx>
      <c:valAx>
        <c:axId val="18875264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number</a:t>
                </a:r>
                <a:r>
                  <a:rPr lang="en-US" b="1" baseline="0">
                    <a:solidFill>
                      <a:schemeClr val="tx1"/>
                    </a:solidFill>
                  </a:rPr>
                  <a:t> of vessels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ru-RU"/>
          </a:p>
        </c:txPr>
        <c:crossAx val="18875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013482706775557"/>
          <c:y val="0.43755361940704152"/>
          <c:w val="0.13881185443276325"/>
          <c:h val="0.133137026510739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408214</xdr:colOff>
      <xdr:row>7</xdr:row>
      <xdr:rowOff>149105</xdr:rowOff>
    </xdr:from>
    <xdr:to>
      <xdr:col>28</xdr:col>
      <xdr:colOff>571500</xdr:colOff>
      <xdr:row>31</xdr:row>
      <xdr:rowOff>122465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8708571" y="1496212"/>
          <a:ext cx="8504465" cy="4504539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 b="1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Brief summary: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uk-UA" sz="160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total volume of grain departed from France has increased to 457.4k tons, which is the highest figure during at least recent 3 months;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grain enroute (at sea) has grown by more than 40%, nearing the level of 1 million tons;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volume of grain at sea heading towards China has risen the most significantly, with more than 300k tons of barley en route;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Meanwhile, the volume of discharged grain has declined quite noticeably; the same applies to the number of unloaded vessels;</a:t>
          </a:r>
        </a:p>
        <a:p>
          <a:r>
            <a:rPr lang="en-US" sz="1600"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- The UK and Portugal are the only major importers seeing an upturn in discharged (imported) volumes over the week.</a:t>
          </a: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5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0</xdr:col>
      <xdr:colOff>27217</xdr:colOff>
      <xdr:row>7</xdr:row>
      <xdr:rowOff>137850</xdr:rowOff>
    </xdr:from>
    <xdr:to>
      <xdr:col>14</xdr:col>
      <xdr:colOff>408217</xdr:colOff>
      <xdr:row>31</xdr:row>
      <xdr:rowOff>95247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153084</xdr:colOff>
      <xdr:row>0</xdr:row>
      <xdr:rowOff>51858</xdr:rowOff>
    </xdr:from>
    <xdr:to>
      <xdr:col>5</xdr:col>
      <xdr:colOff>544175</xdr:colOff>
      <xdr:row>6</xdr:row>
      <xdr:rowOff>15805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084" y="51858"/>
          <a:ext cx="3864349" cy="108842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95250</xdr:rowOff>
    </xdr:from>
    <xdr:to>
      <xdr:col>14</xdr:col>
      <xdr:colOff>408214</xdr:colOff>
      <xdr:row>56</xdr:row>
      <xdr:rowOff>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56</xdr:row>
      <xdr:rowOff>0</xdr:rowOff>
    </xdr:from>
    <xdr:to>
      <xdr:col>14</xdr:col>
      <xdr:colOff>408214</xdr:colOff>
      <xdr:row>80</xdr:row>
      <xdr:rowOff>68035</xdr:rowOff>
    </xdr:to>
    <xdr:graphicFrame macro="">
      <xdr:nvGraphicFramePr>
        <xdr:cNvPr id="15" name="Диаграмм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421822</xdr:colOff>
      <xdr:row>31</xdr:row>
      <xdr:rowOff>95249</xdr:rowOff>
    </xdr:from>
    <xdr:to>
      <xdr:col>28</xdr:col>
      <xdr:colOff>571500</xdr:colOff>
      <xdr:row>56</xdr:row>
      <xdr:rowOff>13606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13606</xdr:rowOff>
    </xdr:from>
    <xdr:to>
      <xdr:col>8</xdr:col>
      <xdr:colOff>1604283</xdr:colOff>
      <xdr:row>63</xdr:row>
      <xdr:rowOff>99784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7563</xdr:rowOff>
    </xdr:from>
    <xdr:to>
      <xdr:col>8</xdr:col>
      <xdr:colOff>379640</xdr:colOff>
      <xdr:row>58</xdr:row>
      <xdr:rowOff>93741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58</xdr:row>
      <xdr:rowOff>108855</xdr:rowOff>
    </xdr:from>
    <xdr:to>
      <xdr:col>8</xdr:col>
      <xdr:colOff>381001</xdr:colOff>
      <xdr:row>85</xdr:row>
      <xdr:rowOff>81640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20409</xdr:rowOff>
    </xdr:from>
    <xdr:to>
      <xdr:col>7</xdr:col>
      <xdr:colOff>438150</xdr:colOff>
      <xdr:row>68</xdr:row>
      <xdr:rowOff>172809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3:N22" totalsRowShown="0" headerRowDxfId="62" dataDxfId="60" headerRowBorderDxfId="61" tableBorderDxfId="59" totalsRowBorderDxfId="58">
  <autoFilter ref="A3:N22" xr:uid="{00000000-0009-0000-0100-000001000000}"/>
  <sortState xmlns:xlrd2="http://schemas.microsoft.com/office/spreadsheetml/2017/richdata2" ref="A4:N13">
    <sortCondition ref="N3:N13"/>
  </sortState>
  <tableColumns count="14">
    <tableColumn id="1" xr3:uid="{00000000-0010-0000-0000-000001000000}" name="Volume, tons" dataDxfId="57"/>
    <tableColumn id="2" xr3:uid="{00000000-0010-0000-0000-000002000000}" name="Grain type" dataDxfId="56" dataCellStyle="Обычный 10"/>
    <tableColumn id="3" xr3:uid="{00000000-0010-0000-0000-000003000000}" name="Vessel name" dataDxfId="55"/>
    <tableColumn id="4" xr3:uid="{00000000-0010-0000-0000-000004000000}" name="POL" dataDxfId="54" dataCellStyle="Обычный 10"/>
    <tableColumn id="5" xr3:uid="{00000000-0010-0000-0000-000005000000}" name="Terminal of loading" dataDxfId="53" dataCellStyle="Обычный 10"/>
    <tableColumn id="6" xr3:uid="{00000000-0010-0000-0000-000006000000}" name="Berth" dataDxfId="52" dataCellStyle="Обычный 21"/>
    <tableColumn id="7" xr3:uid="{00000000-0010-0000-0000-000007000000}" name="Discharge country" dataDxfId="51" dataCellStyle="Обычный 10"/>
    <tableColumn id="8" xr3:uid="{00000000-0010-0000-0000-000008000000}" name="POD" dataDxfId="50" dataCellStyle="Обычный 4 6"/>
    <tableColumn id="11" xr3:uid="{00000000-0010-0000-0000-00000B000000}" name="Shipper" dataDxfId="49"/>
    <tableColumn id="9" xr3:uid="{00000000-0010-0000-0000-000009000000}" name="Importer / receiver" dataDxfId="48"/>
    <tableColumn id="10" xr3:uid="{00000000-0010-0000-0000-00000A000000}" name="Ship owner/manager" dataDxfId="47" dataCellStyle="Обычный 21"/>
    <tableColumn id="12" xr3:uid="{00000000-0010-0000-0000-00000C000000}" name="DWT" dataDxfId="46" dataCellStyle="Обычный 21"/>
    <tableColumn id="13" xr3:uid="{00000000-0010-0000-0000-00000D000000}" name="IMO" dataDxfId="45" dataCellStyle="Обычный 21"/>
    <tableColumn id="14" xr3:uid="{00000000-0010-0000-0000-00000E000000}" name="Departure Date" dataDxfId="4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Таблица2" displayName="Таблица2" ref="A3:O17" totalsRowShown="0" headerRowDxfId="43" dataDxfId="41" headerRowBorderDxfId="42" tableBorderDxfId="40" totalsRowBorderDxfId="39">
  <autoFilter ref="A3:O17" xr:uid="{00000000-0009-0000-0100-000002000000}"/>
  <sortState xmlns:xlrd2="http://schemas.microsoft.com/office/spreadsheetml/2017/richdata2" ref="A4:O75">
    <sortCondition ref="N3:N75"/>
  </sortState>
  <tableColumns count="15">
    <tableColumn id="1" xr3:uid="{00000000-0010-0000-0100-000001000000}" name="Volume, tons" dataDxfId="38"/>
    <tableColumn id="2" xr3:uid="{00000000-0010-0000-0100-000002000000}" name="Grain type" dataDxfId="37" dataCellStyle="Обычный 10"/>
    <tableColumn id="3" xr3:uid="{00000000-0010-0000-0100-000003000000}" name="Vessel name" dataDxfId="36" dataCellStyle="Обычный 10"/>
    <tableColumn id="4" xr3:uid="{00000000-0010-0000-0100-000004000000}" name="POL" dataDxfId="35" dataCellStyle="Обычный 10"/>
    <tableColumn id="5" xr3:uid="{00000000-0010-0000-0100-000005000000}" name="Terminal of loading" dataDxfId="34"/>
    <tableColumn id="6" xr3:uid="{00000000-0010-0000-0100-000006000000}" name="Berth" dataDxfId="33"/>
    <tableColumn id="7" xr3:uid="{00000000-0010-0000-0100-000007000000}" name="Discharge country" dataDxfId="32"/>
    <tableColumn id="8" xr3:uid="{00000000-0010-0000-0100-000008000000}" name="POD" dataDxfId="31"/>
    <tableColumn id="9" xr3:uid="{00000000-0010-0000-0100-000009000000}" name="Shipper" dataDxfId="30"/>
    <tableColumn id="10" xr3:uid="{00000000-0010-0000-0100-00000A000000}" name="Importer/Receiver" dataDxfId="29"/>
    <tableColumn id="11" xr3:uid="{00000000-0010-0000-0100-00000B000000}" name="Ship owner/manager" dataDxfId="28"/>
    <tableColumn id="12" xr3:uid="{00000000-0010-0000-0100-00000C000000}" name="DWT" dataDxfId="27"/>
    <tableColumn id="13" xr3:uid="{00000000-0010-0000-0100-00000D000000}" name="IMO" dataDxfId="26"/>
    <tableColumn id="14" xr3:uid="{00000000-0010-0000-0100-00000E000000}" name="Departure Date" dataDxfId="25"/>
    <tableColumn id="15" xr3:uid="{00000000-0010-0000-0100-00000F000000}" name="Date of discharge" dataDxfId="2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Таблица3" displayName="Таблица3" ref="A3:N33" totalsRowShown="0" headerRowDxfId="23" dataDxfId="21" headerRowBorderDxfId="22" tableBorderDxfId="20" totalsRowBorderDxfId="19">
  <autoFilter ref="A3:N33" xr:uid="{00000000-0009-0000-0100-000003000000}"/>
  <sortState xmlns:xlrd2="http://schemas.microsoft.com/office/spreadsheetml/2017/richdata2" ref="A4:N295">
    <sortCondition ref="N3:N295"/>
  </sortState>
  <tableColumns count="14">
    <tableColumn id="1" xr3:uid="{00000000-0010-0000-0200-000001000000}" name="Volume, tons" dataDxfId="18"/>
    <tableColumn id="2" xr3:uid="{00000000-0010-0000-0200-000002000000}" name="Grain type" dataDxfId="17" dataCellStyle="Обычный 10"/>
    <tableColumn id="3" xr3:uid="{00000000-0010-0000-0200-000003000000}" name="Vessel name" dataDxfId="16"/>
    <tableColumn id="4" xr3:uid="{00000000-0010-0000-0200-000004000000}" name="POL" dataDxfId="15"/>
    <tableColumn id="5" xr3:uid="{00000000-0010-0000-0200-000005000000}" name="Terminal of loading" dataDxfId="14" dataCellStyle="Обычный 10"/>
    <tableColumn id="6" xr3:uid="{00000000-0010-0000-0200-000006000000}" name="Berth" dataDxfId="13"/>
    <tableColumn id="7" xr3:uid="{00000000-0010-0000-0200-000007000000}" name="Discharge country" dataDxfId="12"/>
    <tableColumn id="10" xr3:uid="{00000000-0010-0000-0200-00000A000000}" name="POD" dataDxfId="11" dataCellStyle="Обычный 10"/>
    <tableColumn id="8" xr3:uid="{00000000-0010-0000-0200-000008000000}" name="Shipper" dataDxfId="10"/>
    <tableColumn id="14" xr3:uid="{00000000-0010-0000-0200-00000E000000}" name="Importer/Receiver" dataDxfId="9"/>
    <tableColumn id="9" xr3:uid="{00000000-0010-0000-0200-000009000000}" name="Ship owner/manager" dataDxfId="8"/>
    <tableColumn id="11" xr3:uid="{00000000-0010-0000-0200-00000B000000}" name="DWT" dataDxfId="7"/>
    <tableColumn id="12" xr3:uid="{00000000-0010-0000-0200-00000C000000}" name="IMO" dataDxfId="6"/>
    <tableColumn id="13" xr3:uid="{00000000-0010-0000-0200-00000D000000}" name="Departure Date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4"/>
  <sheetViews>
    <sheetView tabSelected="1" zoomScale="70" zoomScaleNormal="70" workbookViewId="0">
      <pane ySplit="8" topLeftCell="A9" activePane="bottomLeft" state="frozen"/>
      <selection pane="bottomLeft" activeCell="V59" sqref="V59"/>
    </sheetView>
  </sheetViews>
  <sheetFormatPr defaultColWidth="8.85546875" defaultRowHeight="15" x14ac:dyDescent="0.25"/>
  <cols>
    <col min="3" max="3" width="10.42578125" bestFit="1" customWidth="1"/>
    <col min="18" max="18" width="11" bestFit="1" customWidth="1"/>
  </cols>
  <sheetData>
    <row r="1" spans="1:29" s="8" customFormat="1" ht="15.95" customHeight="1" x14ac:dyDescent="0.25">
      <c r="A1" s="126" t="s">
        <v>35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</row>
    <row r="2" spans="1:29" s="8" customFormat="1" ht="15.75" x14ac:dyDescent="0.2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</row>
    <row r="3" spans="1:29" s="8" customFormat="1" ht="15.75" x14ac:dyDescent="0.2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</row>
    <row r="4" spans="1:29" s="8" customFormat="1" ht="15.75" x14ac:dyDescent="0.2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</row>
    <row r="5" spans="1:29" s="8" customFormat="1" ht="15.75" x14ac:dyDescent="0.2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</row>
    <row r="6" spans="1:29" s="8" customFormat="1" ht="9.9499999999999993" customHeight="1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</row>
    <row r="7" spans="1:29" s="8" customFormat="1" ht="15.75" x14ac:dyDescent="0.25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</row>
    <row r="8" spans="1:29" s="8" customFormat="1" ht="12" customHeight="1" x14ac:dyDescent="0.2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</row>
    <row r="13" spans="1:29" x14ac:dyDescent="0.25">
      <c r="F13" s="2"/>
      <c r="G13" s="2"/>
    </row>
    <row r="14" spans="1:29" x14ac:dyDescent="0.25">
      <c r="B14" t="s">
        <v>17</v>
      </c>
      <c r="C14">
        <v>18700</v>
      </c>
      <c r="G14" s="2"/>
    </row>
    <row r="15" spans="1:29" x14ac:dyDescent="0.25">
      <c r="B15" t="s">
        <v>5</v>
      </c>
      <c r="C15">
        <v>52800</v>
      </c>
      <c r="G15" s="2"/>
    </row>
    <row r="16" spans="1:29" x14ac:dyDescent="0.25">
      <c r="B16" t="s">
        <v>7</v>
      </c>
      <c r="C16">
        <v>90000</v>
      </c>
      <c r="G16" s="2"/>
    </row>
    <row r="17" spans="2:18" x14ac:dyDescent="0.25">
      <c r="B17" t="s">
        <v>79</v>
      </c>
      <c r="C17" t="s">
        <v>43</v>
      </c>
      <c r="G17" s="2"/>
    </row>
    <row r="18" spans="2:18" x14ac:dyDescent="0.25">
      <c r="B18" t="s">
        <v>0</v>
      </c>
      <c r="C18" t="s">
        <v>43</v>
      </c>
      <c r="G18" s="2"/>
    </row>
    <row r="19" spans="2:18" x14ac:dyDescent="0.25">
      <c r="B19" t="s">
        <v>170</v>
      </c>
      <c r="C19" t="s">
        <v>43</v>
      </c>
      <c r="G19" s="2"/>
    </row>
    <row r="20" spans="2:18" x14ac:dyDescent="0.25">
      <c r="B20" t="s">
        <v>131</v>
      </c>
      <c r="C20">
        <v>317000</v>
      </c>
      <c r="G20" s="2"/>
    </row>
    <row r="21" spans="2:18" x14ac:dyDescent="0.25">
      <c r="B21" t="s">
        <v>128</v>
      </c>
      <c r="C21">
        <v>53200</v>
      </c>
      <c r="G21" s="2"/>
    </row>
    <row r="22" spans="2:18" x14ac:dyDescent="0.25">
      <c r="B22" t="s">
        <v>34</v>
      </c>
      <c r="C22">
        <v>18400</v>
      </c>
      <c r="G22" s="2"/>
    </row>
    <row r="23" spans="2:18" x14ac:dyDescent="0.25">
      <c r="B23" s="2"/>
    </row>
    <row r="32" spans="2:18" x14ac:dyDescent="0.25">
      <c r="Q32" t="s">
        <v>29</v>
      </c>
      <c r="R32" t="s">
        <v>32</v>
      </c>
    </row>
    <row r="33" spans="17:18" x14ac:dyDescent="0.25">
      <c r="Q33">
        <v>6</v>
      </c>
      <c r="R33" s="7">
        <v>6761528</v>
      </c>
    </row>
    <row r="34" spans="17:18" x14ac:dyDescent="0.25">
      <c r="Q34">
        <v>7</v>
      </c>
      <c r="R34" s="7">
        <v>7379023</v>
      </c>
    </row>
    <row r="35" spans="17:18" x14ac:dyDescent="0.25">
      <c r="Q35">
        <v>8</v>
      </c>
      <c r="R35" s="7">
        <v>7083011</v>
      </c>
    </row>
    <row r="36" spans="17:18" x14ac:dyDescent="0.25">
      <c r="Q36">
        <v>9</v>
      </c>
      <c r="R36" s="7">
        <v>7037524</v>
      </c>
    </row>
    <row r="37" spans="17:18" x14ac:dyDescent="0.25">
      <c r="Q37">
        <v>10</v>
      </c>
      <c r="R37" s="7">
        <v>7487824</v>
      </c>
    </row>
    <row r="38" spans="17:18" x14ac:dyDescent="0.25">
      <c r="Q38">
        <v>11</v>
      </c>
      <c r="R38" s="7">
        <v>7361260</v>
      </c>
    </row>
    <row r="39" spans="17:18" x14ac:dyDescent="0.25">
      <c r="Q39">
        <v>12</v>
      </c>
      <c r="R39" s="7">
        <v>7403658</v>
      </c>
    </row>
    <row r="40" spans="17:18" x14ac:dyDescent="0.25">
      <c r="Q40">
        <v>13</v>
      </c>
      <c r="R40" s="7">
        <v>6761846</v>
      </c>
    </row>
    <row r="41" spans="17:18" x14ac:dyDescent="0.25">
      <c r="Q41">
        <v>14</v>
      </c>
      <c r="R41" s="7">
        <v>6710442</v>
      </c>
    </row>
    <row r="42" spans="17:18" x14ac:dyDescent="0.25">
      <c r="Q42">
        <v>15</v>
      </c>
      <c r="R42" s="7">
        <v>6629382</v>
      </c>
    </row>
    <row r="43" spans="17:18" x14ac:dyDescent="0.25">
      <c r="Q43">
        <v>16</v>
      </c>
      <c r="R43" s="7">
        <v>6513066</v>
      </c>
    </row>
    <row r="44" spans="17:18" x14ac:dyDescent="0.25">
      <c r="Q44">
        <v>17</v>
      </c>
      <c r="R44" s="7">
        <v>6240550</v>
      </c>
    </row>
    <row r="45" spans="17:18" x14ac:dyDescent="0.25">
      <c r="Q45">
        <v>18</v>
      </c>
      <c r="R45" s="7">
        <v>6379486</v>
      </c>
    </row>
    <row r="46" spans="17:18" x14ac:dyDescent="0.25">
      <c r="Q46">
        <v>19</v>
      </c>
      <c r="R46" s="7">
        <v>6167802</v>
      </c>
    </row>
    <row r="47" spans="17:18" x14ac:dyDescent="0.25">
      <c r="Q47">
        <v>20</v>
      </c>
      <c r="R47" s="7">
        <v>5871762</v>
      </c>
    </row>
    <row r="48" spans="17:18" x14ac:dyDescent="0.25">
      <c r="Q48">
        <v>21</v>
      </c>
      <c r="R48" s="7">
        <v>5872106</v>
      </c>
    </row>
    <row r="54" spans="20:20" x14ac:dyDescent="0.25">
      <c r="T54" s="7"/>
    </row>
  </sheetData>
  <mergeCells count="1">
    <mergeCell ref="A1:AC8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topLeftCell="A16" zoomScale="70" zoomScaleNormal="70" workbookViewId="0">
      <selection sqref="A1:N1"/>
    </sheetView>
  </sheetViews>
  <sheetFormatPr defaultColWidth="9.140625" defaultRowHeight="15" x14ac:dyDescent="0.25"/>
  <cols>
    <col min="1" max="1" width="17" style="18" customWidth="1"/>
    <col min="2" max="2" width="22.140625" style="4" customWidth="1"/>
    <col min="3" max="3" width="30.42578125" style="5" bestFit="1" customWidth="1"/>
    <col min="4" max="4" width="18.28515625" style="2" customWidth="1"/>
    <col min="5" max="5" width="17" style="39" customWidth="1"/>
    <col min="6" max="7" width="14.85546875" style="2" customWidth="1"/>
    <col min="8" max="9" width="26.42578125" style="2" customWidth="1"/>
    <col min="10" max="10" width="33.42578125" style="2" bestFit="1" customWidth="1"/>
    <col min="11" max="11" width="40.5703125" style="44" bestFit="1" customWidth="1"/>
    <col min="12" max="12" width="16.85546875" style="52" customWidth="1"/>
    <col min="13" max="13" width="24.28515625" style="74" bestFit="1" customWidth="1"/>
    <col min="14" max="14" width="18.28515625" style="1" bestFit="1" customWidth="1"/>
    <col min="15" max="16384" width="9.140625" style="1"/>
  </cols>
  <sheetData>
    <row r="1" spans="1:14" ht="19.5" x14ac:dyDescent="0.25">
      <c r="A1" s="131" t="s">
        <v>83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3" spans="1:14" x14ac:dyDescent="0.25">
      <c r="A3" s="17" t="s">
        <v>10</v>
      </c>
      <c r="B3" s="14" t="s">
        <v>8</v>
      </c>
      <c r="C3" s="14" t="s">
        <v>11</v>
      </c>
      <c r="D3" s="29" t="s">
        <v>2</v>
      </c>
      <c r="E3" s="29" t="s">
        <v>6</v>
      </c>
      <c r="F3" s="29" t="s">
        <v>33</v>
      </c>
      <c r="G3" s="29" t="s">
        <v>20</v>
      </c>
      <c r="H3" s="29" t="s">
        <v>1</v>
      </c>
      <c r="I3" s="29" t="s">
        <v>4</v>
      </c>
      <c r="J3" s="14" t="s">
        <v>42</v>
      </c>
      <c r="K3" s="14" t="s">
        <v>12</v>
      </c>
      <c r="L3" s="19" t="s">
        <v>13</v>
      </c>
      <c r="M3" s="90" t="s">
        <v>37</v>
      </c>
      <c r="N3" s="89" t="s">
        <v>9</v>
      </c>
    </row>
    <row r="4" spans="1:14" ht="15" customHeight="1" x14ac:dyDescent="0.25">
      <c r="A4" s="112">
        <v>8000</v>
      </c>
      <c r="B4" s="21"/>
      <c r="C4" s="114" t="s">
        <v>86</v>
      </c>
      <c r="D4" s="114" t="s">
        <v>57</v>
      </c>
      <c r="E4" s="114" t="s">
        <v>62</v>
      </c>
      <c r="F4" s="114"/>
      <c r="G4" s="114" t="s">
        <v>44</v>
      </c>
      <c r="H4" s="114" t="s">
        <v>70</v>
      </c>
      <c r="I4" s="114"/>
      <c r="J4" s="114"/>
      <c r="K4" s="114"/>
      <c r="L4" s="115">
        <v>8661</v>
      </c>
      <c r="M4" s="116">
        <v>9638812</v>
      </c>
      <c r="N4" s="117">
        <v>45859</v>
      </c>
    </row>
    <row r="5" spans="1:14" ht="15" customHeight="1" x14ac:dyDescent="0.25">
      <c r="A5" s="112">
        <v>30000</v>
      </c>
      <c r="B5" s="125" t="s">
        <v>3</v>
      </c>
      <c r="C5" s="114" t="s">
        <v>113</v>
      </c>
      <c r="D5" s="114" t="s">
        <v>52</v>
      </c>
      <c r="E5" s="114"/>
      <c r="F5" s="114"/>
      <c r="G5" s="114" t="s">
        <v>87</v>
      </c>
      <c r="H5" s="114"/>
      <c r="I5" s="114"/>
      <c r="J5" s="114"/>
      <c r="K5" s="114"/>
      <c r="L5" s="112">
        <v>36563</v>
      </c>
      <c r="M5" s="113">
        <v>9200419</v>
      </c>
      <c r="N5" s="118">
        <v>45860</v>
      </c>
    </row>
    <row r="6" spans="1:14" ht="15" customHeight="1" x14ac:dyDescent="0.25">
      <c r="A6" s="112">
        <v>6500</v>
      </c>
      <c r="B6" s="21"/>
      <c r="C6" s="114" t="s">
        <v>88</v>
      </c>
      <c r="D6" s="114" t="s">
        <v>57</v>
      </c>
      <c r="E6" s="114" t="s">
        <v>58</v>
      </c>
      <c r="F6" s="114"/>
      <c r="G6" s="114" t="s">
        <v>44</v>
      </c>
      <c r="H6" s="114" t="s">
        <v>89</v>
      </c>
      <c r="I6" s="114"/>
      <c r="J6" s="114"/>
      <c r="K6" s="114"/>
      <c r="L6" s="115">
        <v>6799</v>
      </c>
      <c r="M6" s="116">
        <v>9523940</v>
      </c>
      <c r="N6" s="117">
        <v>45860</v>
      </c>
    </row>
    <row r="7" spans="1:14" ht="15" customHeight="1" x14ac:dyDescent="0.25">
      <c r="A7" s="112">
        <v>7800</v>
      </c>
      <c r="B7" s="21"/>
      <c r="C7" s="114" t="s">
        <v>90</v>
      </c>
      <c r="D7" s="114" t="s">
        <v>91</v>
      </c>
      <c r="E7" s="114" t="s">
        <v>68</v>
      </c>
      <c r="F7" s="114"/>
      <c r="G7" s="114" t="s">
        <v>5</v>
      </c>
      <c r="H7" s="114" t="s">
        <v>63</v>
      </c>
      <c r="I7" s="114"/>
      <c r="J7" s="114"/>
      <c r="K7" s="114"/>
      <c r="L7" s="115">
        <v>8200</v>
      </c>
      <c r="M7" s="116">
        <v>9306304</v>
      </c>
      <c r="N7" s="117">
        <v>45860</v>
      </c>
    </row>
    <row r="8" spans="1:14" ht="15" customHeight="1" x14ac:dyDescent="0.25">
      <c r="A8" s="112">
        <v>32000</v>
      </c>
      <c r="B8" s="125" t="s">
        <v>3</v>
      </c>
      <c r="C8" s="114" t="s">
        <v>114</v>
      </c>
      <c r="D8" s="114" t="s">
        <v>52</v>
      </c>
      <c r="E8" s="114"/>
      <c r="F8" s="114"/>
      <c r="G8" s="114" t="s">
        <v>44</v>
      </c>
      <c r="H8" s="114" t="s">
        <v>70</v>
      </c>
      <c r="I8" s="114"/>
      <c r="J8" s="114"/>
      <c r="K8" s="114"/>
      <c r="L8" s="112">
        <v>33387</v>
      </c>
      <c r="M8" s="113">
        <v>9392092</v>
      </c>
      <c r="N8" s="118">
        <v>45860</v>
      </c>
    </row>
    <row r="9" spans="1:14" ht="15" customHeight="1" x14ac:dyDescent="0.25">
      <c r="A9" s="112">
        <v>68000</v>
      </c>
      <c r="B9" s="21" t="s">
        <v>26</v>
      </c>
      <c r="C9" s="114" t="s">
        <v>92</v>
      </c>
      <c r="D9" s="114" t="s">
        <v>52</v>
      </c>
      <c r="E9" s="114" t="s">
        <v>93</v>
      </c>
      <c r="F9" s="114"/>
      <c r="G9" s="114"/>
      <c r="H9" s="114"/>
      <c r="I9" s="114" t="s">
        <v>72</v>
      </c>
      <c r="J9" s="114"/>
      <c r="K9" s="114"/>
      <c r="L9" s="115">
        <v>81714</v>
      </c>
      <c r="M9" s="116">
        <v>9758375</v>
      </c>
      <c r="N9" s="117">
        <v>45860</v>
      </c>
    </row>
    <row r="10" spans="1:14" ht="15" customHeight="1" x14ac:dyDescent="0.25">
      <c r="A10" s="112">
        <v>30000</v>
      </c>
      <c r="B10" s="125" t="s">
        <v>3</v>
      </c>
      <c r="C10" s="114" t="s">
        <v>115</v>
      </c>
      <c r="D10" s="114" t="s">
        <v>52</v>
      </c>
      <c r="E10" s="114"/>
      <c r="F10" s="114"/>
      <c r="G10" s="114" t="s">
        <v>87</v>
      </c>
      <c r="H10" s="114" t="s">
        <v>80</v>
      </c>
      <c r="I10" s="114"/>
      <c r="J10" s="114"/>
      <c r="K10" s="114"/>
      <c r="L10" s="112">
        <v>38985</v>
      </c>
      <c r="M10" s="116">
        <v>9488102</v>
      </c>
      <c r="N10" s="118">
        <v>45860</v>
      </c>
    </row>
    <row r="11" spans="1:14" x14ac:dyDescent="0.25">
      <c r="A11" s="112">
        <v>7000</v>
      </c>
      <c r="B11" s="21" t="s">
        <v>3</v>
      </c>
      <c r="C11" s="114" t="s">
        <v>94</v>
      </c>
      <c r="D11" s="114" t="s">
        <v>57</v>
      </c>
      <c r="E11" s="114" t="s">
        <v>58</v>
      </c>
      <c r="F11" s="114"/>
      <c r="G11" s="114" t="s">
        <v>44</v>
      </c>
      <c r="H11" s="114" t="s">
        <v>95</v>
      </c>
      <c r="I11" s="114" t="s">
        <v>71</v>
      </c>
      <c r="J11" s="114"/>
      <c r="K11" s="114"/>
      <c r="L11" s="115">
        <v>8543</v>
      </c>
      <c r="M11" s="116">
        <v>9851957</v>
      </c>
      <c r="N11" s="117">
        <v>45861</v>
      </c>
    </row>
    <row r="12" spans="1:14" x14ac:dyDescent="0.25">
      <c r="A12" s="112">
        <v>4200</v>
      </c>
      <c r="B12" s="21" t="s">
        <v>65</v>
      </c>
      <c r="C12" s="114" t="s">
        <v>96</v>
      </c>
      <c r="D12" s="114" t="s">
        <v>97</v>
      </c>
      <c r="E12" s="114" t="s">
        <v>68</v>
      </c>
      <c r="F12" s="114"/>
      <c r="G12" s="114" t="s">
        <v>98</v>
      </c>
      <c r="H12" s="114" t="s">
        <v>99</v>
      </c>
      <c r="I12" s="114" t="s">
        <v>100</v>
      </c>
      <c r="J12" s="114"/>
      <c r="K12" s="114"/>
      <c r="L12" s="115">
        <v>5234</v>
      </c>
      <c r="M12" s="116">
        <v>9552070</v>
      </c>
      <c r="N12" s="117">
        <v>45861</v>
      </c>
    </row>
    <row r="13" spans="1:14" x14ac:dyDescent="0.25">
      <c r="A13" s="112">
        <v>3000</v>
      </c>
      <c r="B13" s="21"/>
      <c r="C13" s="114" t="s">
        <v>101</v>
      </c>
      <c r="D13" s="114" t="s">
        <v>67</v>
      </c>
      <c r="E13" s="114" t="s">
        <v>68</v>
      </c>
      <c r="F13" s="114"/>
      <c r="G13" s="114" t="s">
        <v>34</v>
      </c>
      <c r="H13" s="114" t="s">
        <v>102</v>
      </c>
      <c r="I13" s="114"/>
      <c r="J13" s="114"/>
      <c r="K13" s="114"/>
      <c r="L13" s="115">
        <v>3171</v>
      </c>
      <c r="M13" s="116">
        <v>9163623</v>
      </c>
      <c r="N13" s="117">
        <v>45861</v>
      </c>
    </row>
    <row r="14" spans="1:14" x14ac:dyDescent="0.25">
      <c r="A14" s="112">
        <v>7100</v>
      </c>
      <c r="B14" s="21"/>
      <c r="C14" s="114" t="s">
        <v>103</v>
      </c>
      <c r="D14" s="114" t="s">
        <v>67</v>
      </c>
      <c r="E14" s="114" t="s">
        <v>68</v>
      </c>
      <c r="F14" s="114"/>
      <c r="G14" s="114" t="s">
        <v>44</v>
      </c>
      <c r="H14" s="114" t="s">
        <v>95</v>
      </c>
      <c r="I14" s="114"/>
      <c r="J14" s="114"/>
      <c r="K14" s="114"/>
      <c r="L14" s="115">
        <v>7535</v>
      </c>
      <c r="M14" s="116">
        <v>9492933</v>
      </c>
      <c r="N14" s="117">
        <v>45861</v>
      </c>
    </row>
    <row r="15" spans="1:14" x14ac:dyDescent="0.25">
      <c r="A15" s="112">
        <v>37800</v>
      </c>
      <c r="B15" s="125" t="s">
        <v>3</v>
      </c>
      <c r="C15" s="114" t="s">
        <v>116</v>
      </c>
      <c r="D15" s="114" t="s">
        <v>57</v>
      </c>
      <c r="E15" s="114"/>
      <c r="F15" s="114"/>
      <c r="G15" s="114" t="s">
        <v>104</v>
      </c>
      <c r="H15" s="114" t="s">
        <v>105</v>
      </c>
      <c r="I15" s="114"/>
      <c r="J15" s="114"/>
      <c r="K15" s="114"/>
      <c r="L15" s="112">
        <v>40622</v>
      </c>
      <c r="M15" s="113">
        <v>9984493</v>
      </c>
      <c r="N15" s="118">
        <v>45861</v>
      </c>
    </row>
    <row r="16" spans="1:14" x14ac:dyDescent="0.25">
      <c r="A16" s="112">
        <v>14000</v>
      </c>
      <c r="B16" s="21"/>
      <c r="C16" s="114" t="s">
        <v>76</v>
      </c>
      <c r="D16" s="114" t="s">
        <v>91</v>
      </c>
      <c r="E16" s="114" t="s">
        <v>68</v>
      </c>
      <c r="F16" s="114"/>
      <c r="G16" s="114" t="s">
        <v>17</v>
      </c>
      <c r="H16" s="114" t="s">
        <v>18</v>
      </c>
      <c r="I16" s="114"/>
      <c r="J16" s="114"/>
      <c r="K16" s="114"/>
      <c r="L16" s="115">
        <v>14998</v>
      </c>
      <c r="M16" s="116">
        <v>9440253</v>
      </c>
      <c r="N16" s="117">
        <v>45862</v>
      </c>
    </row>
    <row r="17" spans="1:14" x14ac:dyDescent="0.25">
      <c r="A17" s="112">
        <v>4700</v>
      </c>
      <c r="B17" s="125"/>
      <c r="C17" s="114" t="s">
        <v>106</v>
      </c>
      <c r="D17" s="114" t="s">
        <v>55</v>
      </c>
      <c r="E17" s="114" t="s">
        <v>56</v>
      </c>
      <c r="F17" s="114"/>
      <c r="G17" s="114" t="s">
        <v>17</v>
      </c>
      <c r="H17" s="114" t="s">
        <v>107</v>
      </c>
      <c r="I17" s="114"/>
      <c r="J17" s="114"/>
      <c r="K17" s="114"/>
      <c r="L17" s="115">
        <v>4960</v>
      </c>
      <c r="M17" s="116">
        <v>9344538</v>
      </c>
      <c r="N17" s="117">
        <v>45862</v>
      </c>
    </row>
    <row r="18" spans="1:14" x14ac:dyDescent="0.25">
      <c r="A18" s="112">
        <v>38300</v>
      </c>
      <c r="B18" s="125" t="s">
        <v>3</v>
      </c>
      <c r="C18" s="114" t="s">
        <v>117</v>
      </c>
      <c r="D18" s="114" t="s">
        <v>52</v>
      </c>
      <c r="E18" s="114"/>
      <c r="F18" s="114"/>
      <c r="G18" s="114" t="s">
        <v>104</v>
      </c>
      <c r="H18" s="114" t="s">
        <v>81</v>
      </c>
      <c r="I18" s="114"/>
      <c r="J18" s="114"/>
      <c r="K18" s="114"/>
      <c r="L18" s="112">
        <v>40040</v>
      </c>
      <c r="M18" s="112">
        <v>9959450</v>
      </c>
      <c r="N18" s="118">
        <v>45862</v>
      </c>
    </row>
    <row r="19" spans="1:14" x14ac:dyDescent="0.25">
      <c r="A19" s="112">
        <v>30000</v>
      </c>
      <c r="B19" s="21" t="s">
        <v>3</v>
      </c>
      <c r="C19" s="114" t="s">
        <v>108</v>
      </c>
      <c r="D19" s="114" t="s">
        <v>52</v>
      </c>
      <c r="E19" s="114" t="s">
        <v>66</v>
      </c>
      <c r="F19" s="114"/>
      <c r="G19" s="114" t="s">
        <v>5</v>
      </c>
      <c r="H19" s="114" t="s">
        <v>63</v>
      </c>
      <c r="I19" s="114" t="s">
        <v>109</v>
      </c>
      <c r="J19" s="114"/>
      <c r="K19" s="114"/>
      <c r="L19" s="115">
        <v>34536</v>
      </c>
      <c r="M19" s="116">
        <v>9713193</v>
      </c>
      <c r="N19" s="117">
        <v>45863</v>
      </c>
    </row>
    <row r="20" spans="1:14" x14ac:dyDescent="0.25">
      <c r="A20" s="112">
        <v>60000</v>
      </c>
      <c r="B20" s="21" t="s">
        <v>26</v>
      </c>
      <c r="C20" s="114" t="s">
        <v>110</v>
      </c>
      <c r="D20" s="114" t="s">
        <v>52</v>
      </c>
      <c r="E20" s="114" t="s">
        <v>54</v>
      </c>
      <c r="F20" s="114"/>
      <c r="G20" s="114"/>
      <c r="H20" s="114"/>
      <c r="I20" s="114" t="s">
        <v>71</v>
      </c>
      <c r="J20" s="114"/>
      <c r="K20" s="114"/>
      <c r="L20" s="115">
        <v>63408</v>
      </c>
      <c r="M20" s="116">
        <v>9747508</v>
      </c>
      <c r="N20" s="117">
        <v>45864</v>
      </c>
    </row>
    <row r="21" spans="1:14" x14ac:dyDescent="0.25">
      <c r="A21" s="112">
        <v>9000</v>
      </c>
      <c r="B21" s="21" t="s">
        <v>65</v>
      </c>
      <c r="C21" s="114" t="s">
        <v>118</v>
      </c>
      <c r="D21" s="114" t="s">
        <v>52</v>
      </c>
      <c r="E21" s="114"/>
      <c r="F21" s="114"/>
      <c r="G21" s="114" t="s">
        <v>111</v>
      </c>
      <c r="H21" s="114"/>
      <c r="I21" s="114"/>
      <c r="J21" s="114"/>
      <c r="K21" s="114"/>
      <c r="L21" s="112">
        <v>11853</v>
      </c>
      <c r="M21" s="113">
        <v>9498884</v>
      </c>
      <c r="N21" s="118">
        <v>45864</v>
      </c>
    </row>
    <row r="22" spans="1:14" x14ac:dyDescent="0.25">
      <c r="A22" s="112">
        <v>60000</v>
      </c>
      <c r="B22" s="21" t="s">
        <v>26</v>
      </c>
      <c r="C22" s="114" t="s">
        <v>112</v>
      </c>
      <c r="D22" s="114" t="s">
        <v>52</v>
      </c>
      <c r="E22" s="114" t="s">
        <v>53</v>
      </c>
      <c r="F22" s="114"/>
      <c r="G22" s="114"/>
      <c r="H22" s="114"/>
      <c r="I22" s="114" t="s">
        <v>72</v>
      </c>
      <c r="J22" s="114"/>
      <c r="K22" s="114"/>
      <c r="L22" s="115">
        <v>61146</v>
      </c>
      <c r="M22" s="116">
        <v>9935806</v>
      </c>
      <c r="N22" s="117">
        <v>45864</v>
      </c>
    </row>
    <row r="23" spans="1:14" x14ac:dyDescent="0.25">
      <c r="A23" s="99"/>
      <c r="B23" s="99"/>
      <c r="C23" s="119"/>
      <c r="D23" s="119"/>
      <c r="E23" s="119"/>
      <c r="F23" s="119"/>
      <c r="G23" s="119"/>
      <c r="H23" s="119"/>
      <c r="I23" s="119"/>
      <c r="J23" s="119"/>
      <c r="K23" s="119"/>
      <c r="L23" s="99"/>
      <c r="M23" s="100"/>
      <c r="N23" s="124"/>
    </row>
    <row r="24" spans="1:14" ht="18" x14ac:dyDescent="0.25">
      <c r="A24" s="130" t="s">
        <v>38</v>
      </c>
      <c r="B24" s="130"/>
      <c r="C24" s="32">
        <f>SUM(Таблица1[Volume, tons])</f>
        <v>457400</v>
      </c>
      <c r="D24" s="32"/>
      <c r="E24" s="25"/>
      <c r="F24" s="28"/>
      <c r="G24" s="77"/>
      <c r="H24" s="36"/>
      <c r="I24" s="37"/>
    </row>
    <row r="25" spans="1:14" ht="18" x14ac:dyDescent="0.25">
      <c r="A25" s="73"/>
      <c r="B25" s="26" t="s">
        <v>14</v>
      </c>
      <c r="C25" s="27" t="s">
        <v>120</v>
      </c>
      <c r="D25" s="34"/>
      <c r="E25" s="20"/>
      <c r="F25" s="20"/>
      <c r="G25" s="42"/>
      <c r="H25" s="36"/>
      <c r="I25" s="37"/>
    </row>
    <row r="26" spans="1:14" ht="15.75" x14ac:dyDescent="0.25">
      <c r="B26" s="1"/>
      <c r="C26" s="88"/>
      <c r="D26" s="35"/>
      <c r="E26" s="48"/>
      <c r="F26" s="34"/>
      <c r="G26" s="34"/>
      <c r="H26" s="34"/>
      <c r="I26" s="34"/>
    </row>
    <row r="27" spans="1:14" x14ac:dyDescent="0.25">
      <c r="A27" s="132"/>
      <c r="B27" s="133"/>
      <c r="C27" s="9" t="s">
        <v>84</v>
      </c>
      <c r="D27" s="9" t="s">
        <v>85</v>
      </c>
      <c r="E27" s="10" t="s">
        <v>16</v>
      </c>
    </row>
    <row r="28" spans="1:14" x14ac:dyDescent="0.25">
      <c r="A28" s="134" t="s">
        <v>15</v>
      </c>
      <c r="B28" s="134"/>
      <c r="C28" s="10">
        <v>19</v>
      </c>
      <c r="D28" s="10">
        <v>18</v>
      </c>
      <c r="E28" s="11" t="s">
        <v>119</v>
      </c>
    </row>
    <row r="29" spans="1:14" x14ac:dyDescent="0.25">
      <c r="A29" s="129" t="s">
        <v>22</v>
      </c>
      <c r="B29" s="129"/>
      <c r="C29" s="45">
        <v>9</v>
      </c>
      <c r="D29" s="45">
        <v>12</v>
      </c>
      <c r="E29" s="12" t="s">
        <v>73</v>
      </c>
    </row>
    <row r="30" spans="1:14" x14ac:dyDescent="0.25">
      <c r="A30" s="128" t="s">
        <v>21</v>
      </c>
      <c r="B30" s="128"/>
      <c r="C30" s="45">
        <v>7</v>
      </c>
      <c r="D30" s="45">
        <v>4</v>
      </c>
      <c r="E30" s="12" t="s">
        <v>51</v>
      </c>
    </row>
    <row r="31" spans="1:14" x14ac:dyDescent="0.25">
      <c r="A31" s="129" t="s">
        <v>23</v>
      </c>
      <c r="B31" s="129"/>
      <c r="C31" s="45">
        <v>2</v>
      </c>
      <c r="D31" s="45" t="s">
        <v>43</v>
      </c>
      <c r="E31" s="12" t="s">
        <v>50</v>
      </c>
    </row>
    <row r="32" spans="1:14" x14ac:dyDescent="0.25">
      <c r="A32" s="129" t="s">
        <v>24</v>
      </c>
      <c r="B32" s="129"/>
      <c r="C32" s="45">
        <v>1</v>
      </c>
      <c r="D32" s="45">
        <v>2</v>
      </c>
      <c r="E32" s="12" t="s">
        <v>47</v>
      </c>
    </row>
    <row r="33" spans="1:13" x14ac:dyDescent="0.25">
      <c r="A33" s="76"/>
      <c r="C33" s="24"/>
      <c r="D33" s="24"/>
      <c r="M33" s="40"/>
    </row>
    <row r="34" spans="1:13" x14ac:dyDescent="0.25">
      <c r="A34" s="76"/>
      <c r="B34" s="1"/>
      <c r="C34" s="24"/>
      <c r="D34" s="24"/>
      <c r="G34" s="1"/>
      <c r="H34" s="1"/>
      <c r="I34" s="1"/>
      <c r="J34" s="1"/>
      <c r="K34" s="49"/>
      <c r="L34" s="49"/>
      <c r="M34" s="40"/>
    </row>
    <row r="35" spans="1:13" x14ac:dyDescent="0.25">
      <c r="A35" s="76"/>
      <c r="B35" s="1"/>
      <c r="C35" s="16"/>
      <c r="D35" s="24"/>
      <c r="G35" s="1"/>
      <c r="H35" s="1"/>
      <c r="I35" s="1"/>
      <c r="J35" s="1"/>
      <c r="K35" s="49"/>
      <c r="L35" s="49"/>
      <c r="M35" s="40"/>
    </row>
    <row r="36" spans="1:13" x14ac:dyDescent="0.25">
      <c r="A36" s="76"/>
      <c r="B36" s="1"/>
      <c r="C36" s="16"/>
      <c r="D36" s="24"/>
      <c r="G36" s="1"/>
      <c r="H36" s="1"/>
      <c r="I36" s="1"/>
      <c r="J36" s="91"/>
      <c r="K36" s="49"/>
      <c r="L36" s="49"/>
      <c r="M36" s="40"/>
    </row>
    <row r="37" spans="1:13" x14ac:dyDescent="0.25">
      <c r="A37" s="76"/>
      <c r="B37" s="1"/>
      <c r="C37" s="16"/>
      <c r="D37" s="24"/>
      <c r="G37" s="1"/>
      <c r="H37" s="1"/>
      <c r="I37" s="1"/>
      <c r="J37" s="91"/>
      <c r="K37" s="49"/>
      <c r="L37" s="49"/>
      <c r="M37" s="40"/>
    </row>
    <row r="38" spans="1:13" x14ac:dyDescent="0.25">
      <c r="A38" s="76"/>
      <c r="B38" s="1"/>
      <c r="C38" s="16"/>
      <c r="D38" s="24"/>
      <c r="G38" s="1"/>
      <c r="H38" s="1"/>
      <c r="I38" s="1"/>
      <c r="J38" s="91"/>
      <c r="K38" s="49"/>
      <c r="L38" s="49"/>
      <c r="M38" s="40"/>
    </row>
    <row r="39" spans="1:13" x14ac:dyDescent="0.25">
      <c r="C39" s="2" t="s">
        <v>29</v>
      </c>
      <c r="D39" s="2" t="s">
        <v>36</v>
      </c>
      <c r="E39" s="2" t="s">
        <v>30</v>
      </c>
      <c r="J39" s="91"/>
    </row>
    <row r="40" spans="1:13" x14ac:dyDescent="0.25">
      <c r="C40" s="98">
        <v>10</v>
      </c>
      <c r="D40">
        <v>174676</v>
      </c>
      <c r="E40" s="39">
        <v>12</v>
      </c>
      <c r="J40" s="91"/>
    </row>
    <row r="41" spans="1:13" x14ac:dyDescent="0.25">
      <c r="A41" s="76"/>
      <c r="B41" s="1"/>
      <c r="C41" s="98">
        <v>11</v>
      </c>
      <c r="D41">
        <v>218175</v>
      </c>
      <c r="E41" s="48">
        <v>13</v>
      </c>
      <c r="F41" s="34"/>
      <c r="G41" s="1"/>
      <c r="H41" s="1"/>
      <c r="I41" s="1"/>
      <c r="J41" s="91"/>
      <c r="K41" s="49"/>
      <c r="L41" s="49"/>
      <c r="M41" s="40"/>
    </row>
    <row r="42" spans="1:13" x14ac:dyDescent="0.25">
      <c r="C42" s="98">
        <v>12</v>
      </c>
      <c r="D42">
        <v>244221</v>
      </c>
      <c r="E42" s="39">
        <v>15</v>
      </c>
      <c r="J42" s="91"/>
    </row>
    <row r="43" spans="1:13" x14ac:dyDescent="0.25">
      <c r="C43" s="98">
        <v>13</v>
      </c>
      <c r="D43">
        <v>185770</v>
      </c>
      <c r="E43" s="39">
        <v>11</v>
      </c>
      <c r="J43" s="91"/>
    </row>
    <row r="44" spans="1:13" x14ac:dyDescent="0.25">
      <c r="C44" s="98">
        <v>14</v>
      </c>
      <c r="D44">
        <v>98600</v>
      </c>
      <c r="E44" s="39">
        <v>7</v>
      </c>
      <c r="J44" s="91"/>
    </row>
    <row r="45" spans="1:13" x14ac:dyDescent="0.25">
      <c r="C45" s="98">
        <v>15</v>
      </c>
      <c r="D45">
        <v>244920</v>
      </c>
      <c r="E45" s="39">
        <v>13</v>
      </c>
      <c r="J45" s="91"/>
    </row>
    <row r="46" spans="1:13" x14ac:dyDescent="0.25">
      <c r="C46" s="98">
        <v>16</v>
      </c>
      <c r="D46">
        <v>140580</v>
      </c>
      <c r="E46" s="39">
        <v>9</v>
      </c>
      <c r="J46" s="91"/>
    </row>
    <row r="47" spans="1:13" x14ac:dyDescent="0.25">
      <c r="C47" s="98">
        <v>17</v>
      </c>
      <c r="D47">
        <v>219000</v>
      </c>
      <c r="E47" s="39">
        <v>13</v>
      </c>
      <c r="J47" s="91"/>
    </row>
    <row r="48" spans="1:13" x14ac:dyDescent="0.25">
      <c r="C48" s="98">
        <v>18</v>
      </c>
      <c r="D48">
        <v>154650</v>
      </c>
      <c r="E48" s="39">
        <v>11</v>
      </c>
      <c r="J48" s="91"/>
    </row>
    <row r="49" spans="3:5" x14ac:dyDescent="0.25">
      <c r="C49" s="98">
        <v>19</v>
      </c>
      <c r="D49">
        <v>235300</v>
      </c>
      <c r="E49" s="39">
        <v>15</v>
      </c>
    </row>
    <row r="50" spans="3:5" x14ac:dyDescent="0.25">
      <c r="C50" s="98">
        <v>20</v>
      </c>
      <c r="D50">
        <v>230500</v>
      </c>
      <c r="E50" s="39">
        <v>13</v>
      </c>
    </row>
    <row r="51" spans="3:5" x14ac:dyDescent="0.25">
      <c r="C51" s="98">
        <v>21</v>
      </c>
      <c r="D51">
        <v>123800</v>
      </c>
      <c r="E51" s="39">
        <v>10</v>
      </c>
    </row>
    <row r="52" spans="3:5" x14ac:dyDescent="0.25">
      <c r="C52" s="98">
        <v>22</v>
      </c>
      <c r="D52" s="51">
        <v>258262</v>
      </c>
      <c r="E52" s="39">
        <v>13</v>
      </c>
    </row>
    <row r="53" spans="3:5" x14ac:dyDescent="0.25">
      <c r="C53" s="98">
        <v>23</v>
      </c>
      <c r="D53" s="51">
        <v>233070</v>
      </c>
      <c r="E53" s="39">
        <v>14</v>
      </c>
    </row>
    <row r="54" spans="3:5" x14ac:dyDescent="0.25">
      <c r="C54" s="98">
        <v>24</v>
      </c>
      <c r="D54" s="51">
        <v>262060</v>
      </c>
      <c r="E54" s="39">
        <v>15</v>
      </c>
    </row>
    <row r="55" spans="3:5" x14ac:dyDescent="0.25">
      <c r="C55" s="98">
        <v>25</v>
      </c>
      <c r="D55" s="51">
        <v>190910</v>
      </c>
      <c r="E55" s="39">
        <v>12</v>
      </c>
    </row>
    <row r="56" spans="3:5" x14ac:dyDescent="0.25">
      <c r="C56" s="98">
        <v>26</v>
      </c>
      <c r="D56" s="51">
        <v>300784</v>
      </c>
      <c r="E56" s="39">
        <v>18</v>
      </c>
    </row>
    <row r="57" spans="3:5" x14ac:dyDescent="0.25">
      <c r="C57" s="98">
        <v>27</v>
      </c>
      <c r="D57" s="51">
        <v>358650</v>
      </c>
      <c r="E57" s="39">
        <v>21</v>
      </c>
    </row>
    <row r="58" spans="3:5" x14ac:dyDescent="0.25">
      <c r="C58" s="98">
        <v>28</v>
      </c>
      <c r="D58" s="51">
        <v>238000</v>
      </c>
      <c r="E58" s="39">
        <v>16</v>
      </c>
    </row>
    <row r="59" spans="3:5" x14ac:dyDescent="0.25">
      <c r="C59" s="98">
        <v>29</v>
      </c>
      <c r="D59" s="51">
        <v>351300</v>
      </c>
      <c r="E59" s="39">
        <v>18</v>
      </c>
    </row>
    <row r="60" spans="3:5" x14ac:dyDescent="0.25">
      <c r="C60" s="98">
        <v>30</v>
      </c>
      <c r="D60" s="51">
        <v>457400</v>
      </c>
      <c r="E60" s="39">
        <v>19</v>
      </c>
    </row>
  </sheetData>
  <mergeCells count="8">
    <mergeCell ref="A30:B30"/>
    <mergeCell ref="A31:B31"/>
    <mergeCell ref="A32:B32"/>
    <mergeCell ref="A24:B24"/>
    <mergeCell ref="A1:N1"/>
    <mergeCell ref="A27:B27"/>
    <mergeCell ref="A28:B28"/>
    <mergeCell ref="A29:B29"/>
  </mergeCells>
  <conditionalFormatting sqref="C4:C22">
    <cfRule type="duplicateValues" dxfId="4" priority="1"/>
  </conditionalFormatting>
  <conditionalFormatting sqref="C23">
    <cfRule type="duplicateValues" dxfId="3" priority="4"/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8"/>
  <sheetViews>
    <sheetView topLeftCell="A31" zoomScale="70" zoomScaleNormal="70" workbookViewId="0">
      <selection sqref="A1:O1"/>
    </sheetView>
  </sheetViews>
  <sheetFormatPr defaultColWidth="9.140625" defaultRowHeight="15" x14ac:dyDescent="0.25"/>
  <cols>
    <col min="1" max="1" width="21.140625" style="44" customWidth="1"/>
    <col min="2" max="2" width="13" style="2" customWidth="1"/>
    <col min="3" max="3" width="20.7109375" style="2" bestFit="1" customWidth="1"/>
    <col min="4" max="4" width="17.140625" style="4" customWidth="1"/>
    <col min="5" max="5" width="15" style="2" bestFit="1" customWidth="1"/>
    <col min="6" max="6" width="46.140625" style="2" customWidth="1"/>
    <col min="7" max="7" width="23.85546875" style="30" customWidth="1"/>
    <col min="8" max="8" width="22.28515625" bestFit="1" customWidth="1"/>
    <col min="9" max="9" width="15.7109375" style="51" bestFit="1" customWidth="1"/>
    <col min="10" max="10" width="38.140625" style="51" bestFit="1" customWidth="1"/>
    <col min="11" max="11" width="40" style="7" bestFit="1" customWidth="1"/>
    <col min="12" max="12" width="12.42578125" style="52" bestFit="1" customWidth="1"/>
    <col min="13" max="13" width="24.28515625" style="43" bestFit="1" customWidth="1"/>
    <col min="14" max="14" width="18.28515625" style="22" bestFit="1" customWidth="1"/>
    <col min="15" max="15" width="18.28515625" bestFit="1" customWidth="1"/>
  </cols>
  <sheetData>
    <row r="1" spans="1:17" ht="18.75" x14ac:dyDescent="0.25">
      <c r="A1" s="138" t="s">
        <v>121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</row>
    <row r="3" spans="1:17" x14ac:dyDescent="0.25">
      <c r="A3" s="92" t="s">
        <v>10</v>
      </c>
      <c r="B3" s="93" t="s">
        <v>8</v>
      </c>
      <c r="C3" s="93" t="s">
        <v>11</v>
      </c>
      <c r="D3" s="93" t="s">
        <v>2</v>
      </c>
      <c r="E3" s="93" t="s">
        <v>6</v>
      </c>
      <c r="F3" s="93" t="s">
        <v>33</v>
      </c>
      <c r="G3" s="94" t="s">
        <v>20</v>
      </c>
      <c r="H3" s="93" t="s">
        <v>1</v>
      </c>
      <c r="I3" s="93" t="s">
        <v>4</v>
      </c>
      <c r="J3" s="93" t="s">
        <v>41</v>
      </c>
      <c r="K3" s="93" t="s">
        <v>12</v>
      </c>
      <c r="L3" s="95" t="s">
        <v>13</v>
      </c>
      <c r="M3" s="96" t="s">
        <v>37</v>
      </c>
      <c r="N3" s="97" t="s">
        <v>9</v>
      </c>
      <c r="O3" s="93" t="s">
        <v>19</v>
      </c>
    </row>
    <row r="4" spans="1:17" s="22" customFormat="1" ht="15" customHeight="1" x14ac:dyDescent="0.25">
      <c r="A4" s="103">
        <v>16500</v>
      </c>
      <c r="B4" s="110" t="s">
        <v>3</v>
      </c>
      <c r="C4" s="105" t="s">
        <v>64</v>
      </c>
      <c r="D4" s="105" t="s">
        <v>52</v>
      </c>
      <c r="E4" s="105" t="s">
        <v>66</v>
      </c>
      <c r="F4" s="105"/>
      <c r="G4" s="105" t="s">
        <v>34</v>
      </c>
      <c r="H4" s="105" t="s">
        <v>45</v>
      </c>
      <c r="I4" s="105" t="s">
        <v>61</v>
      </c>
      <c r="J4" s="105"/>
      <c r="K4" s="105"/>
      <c r="L4" s="106">
        <v>16861</v>
      </c>
      <c r="M4" s="107">
        <v>9818967</v>
      </c>
      <c r="N4" s="108">
        <v>45848</v>
      </c>
      <c r="O4" s="123">
        <v>45860</v>
      </c>
    </row>
    <row r="5" spans="1:17" ht="15" customHeight="1" x14ac:dyDescent="0.25">
      <c r="A5" s="103">
        <v>15500</v>
      </c>
      <c r="B5" s="110"/>
      <c r="C5" s="105" t="s">
        <v>146</v>
      </c>
      <c r="D5" s="105" t="s">
        <v>97</v>
      </c>
      <c r="E5" s="105" t="s">
        <v>68</v>
      </c>
      <c r="F5" s="105"/>
      <c r="G5" s="105"/>
      <c r="H5" s="105"/>
      <c r="I5" s="105"/>
      <c r="J5" s="105"/>
      <c r="K5" s="105"/>
      <c r="L5" s="106">
        <v>4933</v>
      </c>
      <c r="M5" s="107">
        <v>9344502</v>
      </c>
      <c r="N5" s="108">
        <v>45848</v>
      </c>
      <c r="O5" s="123">
        <v>45860</v>
      </c>
      <c r="Q5" s="22"/>
    </row>
    <row r="6" spans="1:17" ht="15" customHeight="1" x14ac:dyDescent="0.25">
      <c r="A6" s="103">
        <v>5000</v>
      </c>
      <c r="B6" s="110"/>
      <c r="C6" s="105" t="s">
        <v>147</v>
      </c>
      <c r="D6" s="105" t="s">
        <v>148</v>
      </c>
      <c r="E6" s="105" t="s">
        <v>149</v>
      </c>
      <c r="F6" s="105"/>
      <c r="G6" s="105" t="s">
        <v>5</v>
      </c>
      <c r="H6" s="105" t="s">
        <v>150</v>
      </c>
      <c r="I6" s="105"/>
      <c r="J6" s="105"/>
      <c r="K6" s="105"/>
      <c r="L6" s="106">
        <v>5264</v>
      </c>
      <c r="M6" s="107">
        <v>9075450</v>
      </c>
      <c r="N6" s="108">
        <v>45855</v>
      </c>
      <c r="O6" s="108">
        <v>45860</v>
      </c>
      <c r="Q6" s="22"/>
    </row>
    <row r="7" spans="1:17" ht="15" customHeight="1" x14ac:dyDescent="0.25">
      <c r="A7" s="103">
        <v>8000</v>
      </c>
      <c r="B7" s="110" t="s">
        <v>3</v>
      </c>
      <c r="C7" s="105" t="s">
        <v>151</v>
      </c>
      <c r="D7" s="105" t="s">
        <v>57</v>
      </c>
      <c r="E7" s="105"/>
      <c r="F7" s="105"/>
      <c r="G7" s="105" t="s">
        <v>5</v>
      </c>
      <c r="H7" s="105" t="s">
        <v>69</v>
      </c>
      <c r="I7" s="105" t="s">
        <v>59</v>
      </c>
      <c r="J7" s="105"/>
      <c r="K7" s="105"/>
      <c r="L7" s="106">
        <v>7702</v>
      </c>
      <c r="M7" s="107">
        <v>9383326</v>
      </c>
      <c r="N7" s="108">
        <v>45849</v>
      </c>
      <c r="O7" s="108">
        <v>45861</v>
      </c>
      <c r="Q7" s="22"/>
    </row>
    <row r="8" spans="1:17" ht="15" customHeight="1" x14ac:dyDescent="0.25">
      <c r="A8" s="103">
        <v>4700</v>
      </c>
      <c r="B8" s="110"/>
      <c r="C8" s="105" t="s">
        <v>152</v>
      </c>
      <c r="D8" s="105" t="s">
        <v>55</v>
      </c>
      <c r="E8" s="105" t="s">
        <v>56</v>
      </c>
      <c r="F8" s="105"/>
      <c r="G8" s="105" t="s">
        <v>48</v>
      </c>
      <c r="H8" s="105" t="s">
        <v>60</v>
      </c>
      <c r="I8" s="105"/>
      <c r="J8" s="105"/>
      <c r="K8" s="105"/>
      <c r="L8" s="106">
        <v>5005</v>
      </c>
      <c r="M8" s="107">
        <v>9238399</v>
      </c>
      <c r="N8" s="108">
        <v>45853</v>
      </c>
      <c r="O8" s="108">
        <v>45861</v>
      </c>
    </row>
    <row r="9" spans="1:17" ht="15" customHeight="1" x14ac:dyDescent="0.25">
      <c r="A9" s="103">
        <v>3200</v>
      </c>
      <c r="B9" s="110"/>
      <c r="C9" s="105" t="s">
        <v>153</v>
      </c>
      <c r="D9" s="105" t="s">
        <v>97</v>
      </c>
      <c r="E9" s="105" t="s">
        <v>68</v>
      </c>
      <c r="F9" s="105"/>
      <c r="G9" s="105" t="s">
        <v>98</v>
      </c>
      <c r="H9" s="105" t="s">
        <v>154</v>
      </c>
      <c r="I9" s="105"/>
      <c r="J9" s="105"/>
      <c r="K9" s="105"/>
      <c r="L9" s="106">
        <v>3592</v>
      </c>
      <c r="M9" s="107">
        <v>9356505</v>
      </c>
      <c r="N9" s="108">
        <v>45854</v>
      </c>
      <c r="O9" s="108">
        <v>45861</v>
      </c>
    </row>
    <row r="10" spans="1:17" ht="15" customHeight="1" x14ac:dyDescent="0.25">
      <c r="A10" s="103">
        <v>13000</v>
      </c>
      <c r="B10" s="110" t="s">
        <v>3</v>
      </c>
      <c r="C10" s="105" t="s">
        <v>155</v>
      </c>
      <c r="D10" s="105" t="s">
        <v>52</v>
      </c>
      <c r="E10" s="105" t="s">
        <v>54</v>
      </c>
      <c r="F10" s="105"/>
      <c r="G10" s="105" t="s">
        <v>34</v>
      </c>
      <c r="H10" s="105" t="s">
        <v>156</v>
      </c>
      <c r="I10" s="105" t="s">
        <v>71</v>
      </c>
      <c r="J10" s="105"/>
      <c r="K10" s="105"/>
      <c r="L10" s="106">
        <v>13549</v>
      </c>
      <c r="M10" s="107">
        <v>9549669</v>
      </c>
      <c r="N10" s="108">
        <v>45855</v>
      </c>
      <c r="O10" s="108">
        <v>45862</v>
      </c>
    </row>
    <row r="11" spans="1:17" s="22" customFormat="1" ht="15" customHeight="1" x14ac:dyDescent="0.25">
      <c r="A11" s="103">
        <v>4000</v>
      </c>
      <c r="B11" s="110"/>
      <c r="C11" s="105" t="s">
        <v>157</v>
      </c>
      <c r="D11" s="105" t="s">
        <v>158</v>
      </c>
      <c r="E11" s="105" t="s">
        <v>159</v>
      </c>
      <c r="F11" s="105"/>
      <c r="G11" s="105" t="s">
        <v>5</v>
      </c>
      <c r="H11" s="105" t="s">
        <v>160</v>
      </c>
      <c r="I11" s="105"/>
      <c r="J11" s="105"/>
      <c r="K11" s="105"/>
      <c r="L11" s="106">
        <v>4400</v>
      </c>
      <c r="M11" s="107">
        <v>9978901</v>
      </c>
      <c r="N11" s="108">
        <v>45853</v>
      </c>
      <c r="O11" s="108">
        <v>45863</v>
      </c>
    </row>
    <row r="12" spans="1:17" ht="15" customHeight="1" x14ac:dyDescent="0.25">
      <c r="A12" s="103">
        <v>13000</v>
      </c>
      <c r="B12" s="110" t="s">
        <v>26</v>
      </c>
      <c r="C12" s="105" t="s">
        <v>161</v>
      </c>
      <c r="D12" s="105" t="s">
        <v>52</v>
      </c>
      <c r="E12" s="105" t="s">
        <v>54</v>
      </c>
      <c r="F12" s="105"/>
      <c r="G12" s="105" t="s">
        <v>34</v>
      </c>
      <c r="H12" s="105" t="s">
        <v>162</v>
      </c>
      <c r="I12" s="105" t="s">
        <v>71</v>
      </c>
      <c r="J12" s="105"/>
      <c r="K12" s="105"/>
      <c r="L12" s="106">
        <v>14687</v>
      </c>
      <c r="M12" s="107">
        <v>9560326</v>
      </c>
      <c r="N12" s="108">
        <v>45853</v>
      </c>
      <c r="O12" s="108">
        <v>45863</v>
      </c>
    </row>
    <row r="13" spans="1:17" ht="15" customHeight="1" x14ac:dyDescent="0.25">
      <c r="A13" s="103">
        <v>7000</v>
      </c>
      <c r="B13" s="110"/>
      <c r="C13" s="105" t="s">
        <v>163</v>
      </c>
      <c r="D13" s="105" t="s">
        <v>67</v>
      </c>
      <c r="E13" s="105" t="s">
        <v>68</v>
      </c>
      <c r="F13" s="105"/>
      <c r="G13" s="105" t="s">
        <v>44</v>
      </c>
      <c r="H13" s="105" t="s">
        <v>164</v>
      </c>
      <c r="I13" s="105"/>
      <c r="J13" s="105"/>
      <c r="K13" s="105"/>
      <c r="L13" s="106">
        <v>7400</v>
      </c>
      <c r="M13" s="107">
        <v>9433353</v>
      </c>
      <c r="N13" s="108">
        <v>45856</v>
      </c>
      <c r="O13" s="108">
        <v>45863</v>
      </c>
    </row>
    <row r="14" spans="1:17" ht="15" customHeight="1" x14ac:dyDescent="0.25">
      <c r="A14" s="103">
        <v>7500</v>
      </c>
      <c r="B14" s="110" t="s">
        <v>3</v>
      </c>
      <c r="C14" s="105" t="s">
        <v>165</v>
      </c>
      <c r="D14" s="105" t="s">
        <v>52</v>
      </c>
      <c r="E14" s="105" t="s">
        <v>66</v>
      </c>
      <c r="F14" s="105"/>
      <c r="G14" s="105" t="s">
        <v>44</v>
      </c>
      <c r="H14" s="105" t="s">
        <v>95</v>
      </c>
      <c r="I14" s="105" t="s">
        <v>59</v>
      </c>
      <c r="J14" s="105"/>
      <c r="K14" s="105"/>
      <c r="L14" s="106">
        <v>11219</v>
      </c>
      <c r="M14" s="107">
        <v>9463437</v>
      </c>
      <c r="N14" s="108">
        <v>45856</v>
      </c>
      <c r="O14" s="108">
        <v>45863</v>
      </c>
    </row>
    <row r="15" spans="1:17" x14ac:dyDescent="0.25">
      <c r="A15" s="103">
        <v>15000</v>
      </c>
      <c r="B15" s="110" t="s">
        <v>3</v>
      </c>
      <c r="C15" s="105" t="s">
        <v>166</v>
      </c>
      <c r="D15" s="105" t="s">
        <v>52</v>
      </c>
      <c r="E15" s="105" t="s">
        <v>133</v>
      </c>
      <c r="F15" s="105"/>
      <c r="G15" s="105"/>
      <c r="H15" s="105"/>
      <c r="I15" s="105" t="s">
        <v>61</v>
      </c>
      <c r="J15" s="105"/>
      <c r="K15" s="105"/>
      <c r="L15" s="106">
        <v>14998</v>
      </c>
      <c r="M15" s="107">
        <v>9509487</v>
      </c>
      <c r="N15" s="108">
        <v>45850</v>
      </c>
      <c r="O15" s="108">
        <v>45864</v>
      </c>
    </row>
    <row r="16" spans="1:17" x14ac:dyDescent="0.25">
      <c r="A16" s="103">
        <v>8000</v>
      </c>
      <c r="B16" s="110"/>
      <c r="C16" s="105" t="s">
        <v>86</v>
      </c>
      <c r="D16" s="105" t="s">
        <v>57</v>
      </c>
      <c r="E16" s="105" t="s">
        <v>62</v>
      </c>
      <c r="F16" s="105"/>
      <c r="G16" s="105" t="s">
        <v>44</v>
      </c>
      <c r="H16" s="105" t="s">
        <v>70</v>
      </c>
      <c r="I16" s="105"/>
      <c r="J16" s="105"/>
      <c r="K16" s="105"/>
      <c r="L16" s="106">
        <v>8661</v>
      </c>
      <c r="M16" s="107">
        <v>9638812</v>
      </c>
      <c r="N16" s="108">
        <v>45859</v>
      </c>
      <c r="O16" s="108">
        <v>45864</v>
      </c>
    </row>
    <row r="17" spans="1:15" x14ac:dyDescent="0.25">
      <c r="A17" s="103">
        <v>33000</v>
      </c>
      <c r="B17" s="111" t="s">
        <v>3</v>
      </c>
      <c r="C17" s="105" t="s">
        <v>167</v>
      </c>
      <c r="D17" s="105" t="s">
        <v>52</v>
      </c>
      <c r="E17" s="105"/>
      <c r="F17" s="105"/>
      <c r="G17" s="105" t="s">
        <v>87</v>
      </c>
      <c r="H17" s="105" t="s">
        <v>80</v>
      </c>
      <c r="I17" s="105"/>
      <c r="J17" s="105"/>
      <c r="K17" s="105"/>
      <c r="L17" s="103">
        <v>34428</v>
      </c>
      <c r="M17" s="104">
        <v>9480710</v>
      </c>
      <c r="N17" s="109">
        <v>45853</v>
      </c>
      <c r="O17" s="109">
        <v>45865</v>
      </c>
    </row>
    <row r="18" spans="1:15" x14ac:dyDescent="0.25">
      <c r="A18" s="99"/>
      <c r="B18" s="99"/>
      <c r="C18" s="119"/>
      <c r="D18" s="119"/>
      <c r="E18" s="119"/>
      <c r="F18" s="119"/>
      <c r="G18" s="119"/>
      <c r="H18" s="119"/>
      <c r="I18" s="119"/>
      <c r="J18" s="119"/>
      <c r="K18" s="119"/>
      <c r="L18" s="99"/>
      <c r="M18" s="100"/>
      <c r="N18" s="124"/>
      <c r="O18" s="124"/>
    </row>
    <row r="19" spans="1:15" ht="19.5" x14ac:dyDescent="0.25">
      <c r="A19" s="135" t="s">
        <v>25</v>
      </c>
      <c r="B19" s="135"/>
      <c r="C19" s="136">
        <f>SUM(Таблица2[Volume, tons])</f>
        <v>153400</v>
      </c>
      <c r="D19" s="136"/>
      <c r="E19"/>
      <c r="F19" s="46"/>
      <c r="K19"/>
      <c r="L19" s="72"/>
    </row>
    <row r="20" spans="1:15" ht="18" x14ac:dyDescent="0.25">
      <c r="A20" s="135" t="s">
        <v>14</v>
      </c>
      <c r="B20" s="135"/>
      <c r="C20" s="137" t="s">
        <v>169</v>
      </c>
      <c r="D20" s="137"/>
      <c r="E20" s="7"/>
      <c r="F20" s="47"/>
      <c r="G20" s="31"/>
      <c r="K20"/>
      <c r="L20" s="72"/>
    </row>
    <row r="21" spans="1:15" x14ac:dyDescent="0.25">
      <c r="B21"/>
      <c r="C21" s="6"/>
      <c r="D21"/>
      <c r="E21"/>
      <c r="F21" s="50"/>
      <c r="G21" s="33"/>
      <c r="K21"/>
      <c r="L21" s="72"/>
    </row>
    <row r="22" spans="1:15" x14ac:dyDescent="0.25">
      <c r="A22" s="132"/>
      <c r="B22" s="133"/>
      <c r="C22" s="9" t="s">
        <v>84</v>
      </c>
      <c r="D22" s="9" t="s">
        <v>85</v>
      </c>
      <c r="E22" s="10" t="s">
        <v>16</v>
      </c>
      <c r="K22"/>
      <c r="L22" s="72"/>
    </row>
    <row r="23" spans="1:15" x14ac:dyDescent="0.25">
      <c r="A23" s="134" t="s">
        <v>15</v>
      </c>
      <c r="B23" s="134"/>
      <c r="C23" s="10">
        <v>14</v>
      </c>
      <c r="D23" s="10">
        <v>21</v>
      </c>
      <c r="E23" s="11" t="s">
        <v>168</v>
      </c>
      <c r="G23" s="75"/>
      <c r="K23"/>
      <c r="L23" s="72"/>
    </row>
    <row r="24" spans="1:15" x14ac:dyDescent="0.25">
      <c r="A24" s="129" t="s">
        <v>22</v>
      </c>
      <c r="B24" s="129"/>
      <c r="C24" s="45">
        <v>9</v>
      </c>
      <c r="D24" s="45">
        <v>11</v>
      </c>
      <c r="E24" s="12" t="s">
        <v>75</v>
      </c>
      <c r="G24" s="31"/>
      <c r="K24"/>
      <c r="L24" s="72"/>
    </row>
    <row r="25" spans="1:15" x14ac:dyDescent="0.25">
      <c r="A25" s="128" t="s">
        <v>21</v>
      </c>
      <c r="B25" s="128"/>
      <c r="C25" s="45">
        <v>5</v>
      </c>
      <c r="D25" s="45">
        <v>7</v>
      </c>
      <c r="E25" s="12" t="s">
        <v>75</v>
      </c>
      <c r="K25"/>
      <c r="L25" s="72"/>
    </row>
    <row r="26" spans="1:15" x14ac:dyDescent="0.25">
      <c r="A26" s="129" t="s">
        <v>23</v>
      </c>
      <c r="B26" s="129"/>
      <c r="C26" s="45" t="s">
        <v>43</v>
      </c>
      <c r="D26" s="45">
        <v>2</v>
      </c>
      <c r="E26" s="12" t="s">
        <v>75</v>
      </c>
      <c r="K26"/>
      <c r="L26" s="72"/>
      <c r="M26"/>
      <c r="N26"/>
    </row>
    <row r="27" spans="1:15" x14ac:dyDescent="0.25">
      <c r="A27" s="129" t="s">
        <v>24</v>
      </c>
      <c r="B27" s="129"/>
      <c r="C27" s="45" t="s">
        <v>43</v>
      </c>
      <c r="D27" s="45">
        <v>1</v>
      </c>
      <c r="E27" s="12" t="s">
        <v>47</v>
      </c>
      <c r="K27"/>
      <c r="L27" s="72"/>
      <c r="M27"/>
      <c r="N27"/>
    </row>
    <row r="28" spans="1:15" x14ac:dyDescent="0.25">
      <c r="D28" s="2"/>
      <c r="M28"/>
      <c r="N28"/>
    </row>
    <row r="30" spans="1:15" x14ac:dyDescent="0.25">
      <c r="C30" s="2" t="s">
        <v>29</v>
      </c>
      <c r="D30" s="2" t="s">
        <v>36</v>
      </c>
      <c r="E30" s="2" t="s">
        <v>30</v>
      </c>
      <c r="K30"/>
      <c r="L30" s="72"/>
      <c r="M30"/>
      <c r="N30"/>
    </row>
    <row r="31" spans="1:15" x14ac:dyDescent="0.25">
      <c r="F31" s="13"/>
      <c r="K31"/>
      <c r="L31" s="72"/>
      <c r="M31"/>
      <c r="N31"/>
    </row>
    <row r="32" spans="1:15" x14ac:dyDescent="0.25">
      <c r="A32" s="72"/>
      <c r="B32"/>
      <c r="C32" s="2">
        <v>9</v>
      </c>
      <c r="D32">
        <v>58213</v>
      </c>
      <c r="E32" s="2">
        <v>5</v>
      </c>
      <c r="F32" s="13"/>
      <c r="G32"/>
      <c r="K32" s="91"/>
      <c r="L32" s="72"/>
      <c r="M32"/>
      <c r="N32"/>
    </row>
    <row r="33" spans="1:14" x14ac:dyDescent="0.25">
      <c r="A33" s="72"/>
      <c r="B33"/>
      <c r="C33" s="2">
        <v>10</v>
      </c>
      <c r="D33">
        <v>95900</v>
      </c>
      <c r="E33" s="2">
        <v>6</v>
      </c>
      <c r="F33" s="13"/>
      <c r="G33"/>
      <c r="K33" s="91"/>
      <c r="L33" s="72"/>
      <c r="M33"/>
      <c r="N33"/>
    </row>
    <row r="34" spans="1:14" x14ac:dyDescent="0.25">
      <c r="A34" s="72"/>
      <c r="B34"/>
      <c r="C34" s="2">
        <v>11</v>
      </c>
      <c r="D34">
        <v>303051</v>
      </c>
      <c r="E34" s="2">
        <v>17</v>
      </c>
      <c r="F34" s="13"/>
      <c r="G34"/>
      <c r="K34" s="91"/>
      <c r="L34" s="72"/>
      <c r="M34"/>
      <c r="N34"/>
    </row>
    <row r="35" spans="1:14" x14ac:dyDescent="0.25">
      <c r="A35" s="72"/>
      <c r="B35"/>
      <c r="C35" s="2">
        <v>12</v>
      </c>
      <c r="D35">
        <v>138300</v>
      </c>
      <c r="E35" s="2">
        <v>12</v>
      </c>
      <c r="F35" s="13"/>
      <c r="G35"/>
      <c r="K35" s="91"/>
      <c r="L35" s="72"/>
      <c r="M35"/>
      <c r="N35"/>
    </row>
    <row r="36" spans="1:14" x14ac:dyDescent="0.25">
      <c r="A36" s="72"/>
      <c r="B36"/>
      <c r="C36" s="2">
        <v>13</v>
      </c>
      <c r="D36">
        <v>130671</v>
      </c>
      <c r="E36" s="2">
        <v>10</v>
      </c>
      <c r="F36" s="13"/>
      <c r="G36"/>
      <c r="K36" s="91"/>
      <c r="L36" s="72"/>
      <c r="M36"/>
      <c r="N36"/>
    </row>
    <row r="37" spans="1:14" x14ac:dyDescent="0.25">
      <c r="A37" s="72"/>
      <c r="B37"/>
      <c r="C37" s="2">
        <v>14</v>
      </c>
      <c r="D37">
        <v>278920</v>
      </c>
      <c r="E37" s="2">
        <v>16</v>
      </c>
      <c r="F37" s="13"/>
      <c r="G37"/>
      <c r="K37" s="91"/>
      <c r="L37" s="72"/>
      <c r="M37"/>
      <c r="N37"/>
    </row>
    <row r="38" spans="1:14" x14ac:dyDescent="0.25">
      <c r="A38" s="72"/>
      <c r="B38"/>
      <c r="C38" s="2">
        <v>15</v>
      </c>
      <c r="D38">
        <v>127100</v>
      </c>
      <c r="E38" s="2">
        <v>10</v>
      </c>
      <c r="F38" s="13"/>
      <c r="G38"/>
      <c r="K38" s="91"/>
      <c r="L38" s="72"/>
      <c r="M38"/>
      <c r="N38"/>
    </row>
    <row r="39" spans="1:14" x14ac:dyDescent="0.25">
      <c r="A39" s="72"/>
      <c r="B39"/>
      <c r="C39" s="2">
        <v>16</v>
      </c>
      <c r="D39">
        <v>187570</v>
      </c>
      <c r="E39" s="2">
        <v>12</v>
      </c>
      <c r="F39" s="13"/>
      <c r="G39"/>
      <c r="K39" s="91"/>
      <c r="L39" s="72"/>
      <c r="M39"/>
      <c r="N39"/>
    </row>
    <row r="40" spans="1:14" x14ac:dyDescent="0.25">
      <c r="A40" s="72"/>
      <c r="B40"/>
      <c r="C40" s="2">
        <v>17</v>
      </c>
      <c r="D40">
        <v>222170</v>
      </c>
      <c r="E40" s="2">
        <v>13</v>
      </c>
      <c r="F40" s="13"/>
      <c r="G40"/>
      <c r="K40" s="91"/>
      <c r="L40" s="72"/>
      <c r="M40"/>
      <c r="N40"/>
    </row>
    <row r="41" spans="1:14" x14ac:dyDescent="0.25">
      <c r="A41" s="72"/>
      <c r="B41"/>
      <c r="C41" s="2">
        <v>18</v>
      </c>
      <c r="D41">
        <v>168400</v>
      </c>
      <c r="E41" s="2">
        <v>12</v>
      </c>
      <c r="F41" s="13"/>
      <c r="G41"/>
      <c r="K41" s="91"/>
      <c r="L41" s="72"/>
      <c r="M41"/>
      <c r="N41"/>
    </row>
    <row r="42" spans="1:14" x14ac:dyDescent="0.25">
      <c r="A42" s="72"/>
      <c r="B42"/>
      <c r="C42" s="2">
        <v>19</v>
      </c>
      <c r="D42">
        <v>117910</v>
      </c>
      <c r="E42" s="2">
        <v>9</v>
      </c>
      <c r="F42" s="13"/>
      <c r="G42"/>
      <c r="K42" s="91"/>
      <c r="L42" s="72"/>
      <c r="M42"/>
      <c r="N42"/>
    </row>
    <row r="43" spans="1:14" x14ac:dyDescent="0.25">
      <c r="A43" s="72"/>
      <c r="B43"/>
      <c r="C43" s="2">
        <v>20</v>
      </c>
      <c r="D43">
        <v>102100</v>
      </c>
      <c r="E43" s="2">
        <v>6</v>
      </c>
      <c r="F43" s="13"/>
      <c r="G43"/>
      <c r="K43"/>
      <c r="L43" s="72"/>
      <c r="M43"/>
      <c r="N43"/>
    </row>
    <row r="44" spans="1:14" x14ac:dyDescent="0.25">
      <c r="A44" s="72"/>
      <c r="B44"/>
      <c r="C44" s="2">
        <v>21</v>
      </c>
      <c r="D44">
        <v>145000</v>
      </c>
      <c r="E44" s="2">
        <v>11</v>
      </c>
      <c r="F44" s="13"/>
      <c r="G44"/>
      <c r="K44"/>
      <c r="L44" s="72"/>
      <c r="M44"/>
      <c r="N44"/>
    </row>
    <row r="45" spans="1:14" x14ac:dyDescent="0.25">
      <c r="A45" s="72"/>
      <c r="B45"/>
      <c r="C45" s="2">
        <v>22</v>
      </c>
      <c r="D45" s="51">
        <v>265718</v>
      </c>
      <c r="E45" s="2">
        <v>17</v>
      </c>
      <c r="F45" s="38"/>
      <c r="G45"/>
      <c r="K45"/>
      <c r="L45" s="72"/>
      <c r="M45"/>
      <c r="N45"/>
    </row>
    <row r="46" spans="1:14" x14ac:dyDescent="0.25">
      <c r="A46" s="72"/>
      <c r="B46"/>
      <c r="C46" s="2">
        <v>23</v>
      </c>
      <c r="D46" s="51">
        <v>283402</v>
      </c>
      <c r="E46" s="2">
        <v>18</v>
      </c>
      <c r="F46" s="13"/>
      <c r="G46"/>
      <c r="K46"/>
      <c r="L46" s="72"/>
      <c r="M46"/>
      <c r="N46"/>
    </row>
    <row r="47" spans="1:14" x14ac:dyDescent="0.25">
      <c r="A47" s="72"/>
      <c r="B47"/>
      <c r="C47" s="2">
        <v>24</v>
      </c>
      <c r="D47" s="51">
        <v>230511</v>
      </c>
      <c r="E47" s="2">
        <v>12</v>
      </c>
      <c r="F47" s="13"/>
      <c r="G47"/>
      <c r="K47"/>
      <c r="L47" s="72"/>
      <c r="M47"/>
      <c r="N47"/>
    </row>
    <row r="48" spans="1:14" x14ac:dyDescent="0.25">
      <c r="C48" s="2">
        <v>25</v>
      </c>
      <c r="D48" s="51">
        <v>220325</v>
      </c>
      <c r="E48" s="2">
        <v>14</v>
      </c>
      <c r="F48" s="13"/>
      <c r="G48"/>
      <c r="K48"/>
      <c r="L48" s="72"/>
      <c r="M48"/>
      <c r="N48"/>
    </row>
    <row r="49" spans="1:14" x14ac:dyDescent="0.25">
      <c r="C49" s="2">
        <v>26</v>
      </c>
      <c r="D49" s="51">
        <v>195100</v>
      </c>
      <c r="E49" s="2">
        <v>13</v>
      </c>
      <c r="G49"/>
      <c r="K49"/>
      <c r="L49" s="72"/>
      <c r="M49"/>
      <c r="N49"/>
    </row>
    <row r="50" spans="1:14" x14ac:dyDescent="0.25">
      <c r="C50" s="2">
        <v>27</v>
      </c>
      <c r="D50" s="51">
        <v>219300</v>
      </c>
      <c r="E50" s="2">
        <v>17</v>
      </c>
      <c r="G50"/>
      <c r="K50"/>
      <c r="L50" s="72"/>
      <c r="M50"/>
      <c r="N50"/>
    </row>
    <row r="51" spans="1:14" x14ac:dyDescent="0.25">
      <c r="C51" s="2">
        <v>28</v>
      </c>
      <c r="D51" s="51">
        <v>226860</v>
      </c>
      <c r="E51" s="2">
        <v>16</v>
      </c>
      <c r="M51"/>
      <c r="N51"/>
    </row>
    <row r="52" spans="1:14" x14ac:dyDescent="0.25">
      <c r="C52" s="2">
        <v>29</v>
      </c>
      <c r="D52" s="51">
        <v>334800</v>
      </c>
      <c r="E52" s="2">
        <v>20</v>
      </c>
      <c r="M52"/>
      <c r="N52"/>
    </row>
    <row r="53" spans="1:14" x14ac:dyDescent="0.25">
      <c r="C53" s="2">
        <v>30</v>
      </c>
      <c r="D53" s="51">
        <v>153400</v>
      </c>
      <c r="E53" s="2">
        <v>14</v>
      </c>
      <c r="M53"/>
      <c r="N53"/>
    </row>
    <row r="54" spans="1:14" x14ac:dyDescent="0.25">
      <c r="M54"/>
      <c r="N54"/>
    </row>
    <row r="55" spans="1:14" x14ac:dyDescent="0.25">
      <c r="M55"/>
      <c r="N55"/>
    </row>
    <row r="56" spans="1:14" x14ac:dyDescent="0.25">
      <c r="M56"/>
      <c r="N56"/>
    </row>
    <row r="59" spans="1:14" x14ac:dyDescent="0.25">
      <c r="B59" s="23"/>
      <c r="C59" s="5" t="s">
        <v>39</v>
      </c>
      <c r="D59" s="2" t="s">
        <v>40</v>
      </c>
      <c r="G59"/>
      <c r="K59"/>
      <c r="L59" s="72"/>
      <c r="M59"/>
      <c r="N59"/>
    </row>
    <row r="60" spans="1:14" x14ac:dyDescent="0.25">
      <c r="A60" s="82"/>
      <c r="B60" s="3" t="s">
        <v>5</v>
      </c>
      <c r="C60" s="18">
        <v>23000</v>
      </c>
      <c r="D60" s="18">
        <v>17000</v>
      </c>
      <c r="E60" s="24"/>
      <c r="F60" s="24"/>
      <c r="G60"/>
      <c r="K60"/>
      <c r="L60" s="72"/>
      <c r="M60"/>
      <c r="N60"/>
    </row>
    <row r="61" spans="1:14" x14ac:dyDescent="0.25">
      <c r="A61" s="82"/>
      <c r="B61" s="3" t="s">
        <v>44</v>
      </c>
      <c r="C61" s="18">
        <v>13500</v>
      </c>
      <c r="D61" s="18">
        <v>22500</v>
      </c>
      <c r="E61" s="24"/>
      <c r="F61" s="24"/>
      <c r="G61"/>
      <c r="K61"/>
      <c r="L61" s="72"/>
      <c r="M61"/>
      <c r="N61"/>
    </row>
    <row r="62" spans="1:14" x14ac:dyDescent="0.25">
      <c r="A62" s="82"/>
      <c r="B62" s="2" t="s">
        <v>34</v>
      </c>
      <c r="C62" s="18">
        <v>12000</v>
      </c>
      <c r="D62" s="18">
        <v>42500</v>
      </c>
      <c r="E62" s="24"/>
      <c r="F62" s="24"/>
      <c r="G62"/>
      <c r="K62"/>
      <c r="L62" s="72"/>
      <c r="M62"/>
      <c r="N62"/>
    </row>
    <row r="63" spans="1:14" x14ac:dyDescent="0.25">
      <c r="B63" s="2" t="s">
        <v>0</v>
      </c>
      <c r="C63" s="18">
        <v>25000</v>
      </c>
      <c r="D63" s="18" t="s">
        <v>43</v>
      </c>
      <c r="E63" s="24"/>
      <c r="F63" s="24"/>
      <c r="G63"/>
      <c r="K63"/>
      <c r="L63" s="72"/>
      <c r="M63"/>
      <c r="N63"/>
    </row>
    <row r="64" spans="1:14" x14ac:dyDescent="0.25">
      <c r="B64" s="2" t="s">
        <v>170</v>
      </c>
      <c r="C64" s="18">
        <v>30000</v>
      </c>
      <c r="D64" s="18" t="s">
        <v>43</v>
      </c>
      <c r="E64" s="24"/>
      <c r="F64" s="24"/>
      <c r="G64"/>
      <c r="K64"/>
      <c r="L64" s="72"/>
      <c r="M64"/>
      <c r="N64"/>
    </row>
    <row r="65" spans="1:14" x14ac:dyDescent="0.25">
      <c r="C65" s="18"/>
      <c r="D65" s="18"/>
      <c r="E65" s="24"/>
      <c r="F65" s="24"/>
      <c r="G65"/>
      <c r="K65"/>
      <c r="L65" s="72"/>
      <c r="M65"/>
      <c r="N65"/>
    </row>
    <row r="66" spans="1:14" x14ac:dyDescent="0.25">
      <c r="C66" s="18"/>
      <c r="D66" s="18"/>
      <c r="E66" s="24"/>
      <c r="F66" s="24"/>
      <c r="G66"/>
      <c r="K66"/>
      <c r="L66" s="72"/>
      <c r="M66"/>
      <c r="N66"/>
    </row>
    <row r="67" spans="1:14" x14ac:dyDescent="0.25">
      <c r="C67" s="18"/>
      <c r="D67" s="18"/>
      <c r="E67" s="24"/>
      <c r="F67" s="24"/>
      <c r="G67"/>
      <c r="K67"/>
      <c r="L67" s="72"/>
      <c r="M67"/>
      <c r="N67"/>
    </row>
    <row r="68" spans="1:14" x14ac:dyDescent="0.25">
      <c r="A68" s="72"/>
      <c r="B68"/>
      <c r="C68"/>
      <c r="D68"/>
      <c r="E68" s="24"/>
      <c r="F68" s="24"/>
      <c r="G68"/>
      <c r="K68"/>
      <c r="L68" s="72"/>
      <c r="M68"/>
      <c r="N68"/>
    </row>
  </sheetData>
  <mergeCells count="11">
    <mergeCell ref="A22:B22"/>
    <mergeCell ref="A24:B24"/>
    <mergeCell ref="A25:B25"/>
    <mergeCell ref="A26:B26"/>
    <mergeCell ref="A27:B27"/>
    <mergeCell ref="A23:B23"/>
    <mergeCell ref="A19:B19"/>
    <mergeCell ref="A20:B20"/>
    <mergeCell ref="C19:D19"/>
    <mergeCell ref="C20:D20"/>
    <mergeCell ref="A1:O1"/>
  </mergeCells>
  <conditionalFormatting sqref="C4:C18">
    <cfRule type="duplicateValues" dxfId="2" priority="1"/>
  </conditionalFormatting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74"/>
  <sheetViews>
    <sheetView zoomScale="70" zoomScaleNormal="70" workbookViewId="0">
      <selection sqref="A1:N1"/>
    </sheetView>
  </sheetViews>
  <sheetFormatPr defaultColWidth="9.140625" defaultRowHeight="15" x14ac:dyDescent="0.25"/>
  <cols>
    <col min="1" max="1" width="16.42578125" style="44" customWidth="1"/>
    <col min="2" max="2" width="27" style="43" customWidth="1"/>
    <col min="3" max="3" width="15.28515625" style="39" customWidth="1"/>
    <col min="4" max="4" width="20" style="39" customWidth="1"/>
    <col min="5" max="5" width="28.140625" style="39" bestFit="1" customWidth="1"/>
    <col min="6" max="6" width="14.85546875" style="39" customWidth="1"/>
    <col min="7" max="7" width="29" style="39" customWidth="1"/>
    <col min="8" max="8" width="17.85546875" style="39" customWidth="1"/>
    <col min="9" max="10" width="42.140625" style="39" customWidth="1"/>
    <col min="11" max="11" width="46.7109375" style="40" bestFit="1" customWidth="1"/>
    <col min="12" max="12" width="13.140625" style="41" bestFit="1" customWidth="1"/>
    <col min="13" max="13" width="29.85546875" style="52" customWidth="1"/>
    <col min="14" max="14" width="13.7109375" style="22" customWidth="1"/>
  </cols>
  <sheetData>
    <row r="1" spans="1:16" ht="18.75" x14ac:dyDescent="0.25">
      <c r="A1" s="139" t="s">
        <v>174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3" spans="1:16" x14ac:dyDescent="0.25">
      <c r="A3" s="92" t="s">
        <v>10</v>
      </c>
      <c r="B3" s="94" t="s">
        <v>8</v>
      </c>
      <c r="C3" s="93" t="s">
        <v>11</v>
      </c>
      <c r="D3" s="93" t="s">
        <v>2</v>
      </c>
      <c r="E3" s="93" t="s">
        <v>6</v>
      </c>
      <c r="F3" s="93" t="s">
        <v>33</v>
      </c>
      <c r="G3" s="101" t="s">
        <v>20</v>
      </c>
      <c r="H3" s="93" t="s">
        <v>1</v>
      </c>
      <c r="I3" s="93" t="s">
        <v>4</v>
      </c>
      <c r="J3" s="93" t="s">
        <v>41</v>
      </c>
      <c r="K3" s="93" t="s">
        <v>12</v>
      </c>
      <c r="L3" s="95" t="s">
        <v>13</v>
      </c>
      <c r="M3" s="102" t="s">
        <v>37</v>
      </c>
      <c r="N3" s="97" t="s">
        <v>9</v>
      </c>
    </row>
    <row r="4" spans="1:16" ht="15" customHeight="1" x14ac:dyDescent="0.25">
      <c r="A4" s="112">
        <v>3300</v>
      </c>
      <c r="B4" s="113" t="s">
        <v>65</v>
      </c>
      <c r="C4" s="114" t="s">
        <v>122</v>
      </c>
      <c r="D4" s="114" t="s">
        <v>52</v>
      </c>
      <c r="E4" s="114" t="s">
        <v>54</v>
      </c>
      <c r="F4" s="114"/>
      <c r="G4" s="114" t="s">
        <v>123</v>
      </c>
      <c r="H4" s="114" t="s">
        <v>124</v>
      </c>
      <c r="I4" s="114" t="s">
        <v>71</v>
      </c>
      <c r="J4" s="114"/>
      <c r="K4" s="114"/>
      <c r="L4" s="115">
        <v>21163</v>
      </c>
      <c r="M4" s="116">
        <v>9473078</v>
      </c>
      <c r="N4" s="117">
        <v>45827</v>
      </c>
      <c r="P4" s="22">
        <f>COUNTIF(Таблица3[DWT],"&lt;13000")</f>
        <v>9</v>
      </c>
    </row>
    <row r="5" spans="1:16" ht="15" customHeight="1" x14ac:dyDescent="0.25">
      <c r="A5" s="112">
        <v>32000</v>
      </c>
      <c r="B5" s="113"/>
      <c r="C5" s="114" t="s">
        <v>125</v>
      </c>
      <c r="D5" s="114" t="s">
        <v>52</v>
      </c>
      <c r="E5" s="114" t="s">
        <v>54</v>
      </c>
      <c r="F5" s="114"/>
      <c r="G5" s="114" t="s">
        <v>111</v>
      </c>
      <c r="H5" s="114" t="s">
        <v>126</v>
      </c>
      <c r="I5" s="114"/>
      <c r="J5" s="114"/>
      <c r="K5" s="114"/>
      <c r="L5" s="115">
        <v>36070</v>
      </c>
      <c r="M5" s="116">
        <v>9646730</v>
      </c>
      <c r="N5" s="117">
        <v>45833</v>
      </c>
      <c r="P5" s="22">
        <f>COUNTIF(Таблица3[DWT],"&lt;49000")</f>
        <v>21</v>
      </c>
    </row>
    <row r="6" spans="1:16" ht="15" customHeight="1" x14ac:dyDescent="0.25">
      <c r="A6" s="112">
        <v>53200</v>
      </c>
      <c r="B6" s="113" t="s">
        <v>3</v>
      </c>
      <c r="C6" s="114" t="s">
        <v>127</v>
      </c>
      <c r="D6" s="114" t="s">
        <v>57</v>
      </c>
      <c r="E6" s="114"/>
      <c r="F6" s="114"/>
      <c r="G6" s="114" t="s">
        <v>128</v>
      </c>
      <c r="H6" s="114" t="s">
        <v>129</v>
      </c>
      <c r="I6" s="114" t="s">
        <v>109</v>
      </c>
      <c r="J6" s="114"/>
      <c r="K6" s="114"/>
      <c r="L6" s="115">
        <v>64214</v>
      </c>
      <c r="M6" s="116">
        <v>9107681</v>
      </c>
      <c r="N6" s="117">
        <v>45841</v>
      </c>
      <c r="P6" s="22">
        <f>COUNTIF(Таблица3[DWT],"&lt;67000")</f>
        <v>26</v>
      </c>
    </row>
    <row r="7" spans="1:16" ht="15" customHeight="1" x14ac:dyDescent="0.25">
      <c r="A7" s="112">
        <v>66000</v>
      </c>
      <c r="B7" s="113" t="s">
        <v>26</v>
      </c>
      <c r="C7" s="114" t="s">
        <v>130</v>
      </c>
      <c r="D7" s="114" t="s">
        <v>57</v>
      </c>
      <c r="E7" s="114" t="s">
        <v>62</v>
      </c>
      <c r="F7" s="114"/>
      <c r="G7" s="114" t="s">
        <v>131</v>
      </c>
      <c r="H7" s="114"/>
      <c r="I7" s="114" t="s">
        <v>72</v>
      </c>
      <c r="J7" s="114"/>
      <c r="K7" s="114"/>
      <c r="L7" s="115">
        <v>82418</v>
      </c>
      <c r="M7" s="116">
        <v>9892688</v>
      </c>
      <c r="N7" s="117">
        <v>45842</v>
      </c>
      <c r="P7" s="22">
        <f>COUNTIF(Таблица3[DWT],"&lt;267000")</f>
        <v>30</v>
      </c>
    </row>
    <row r="8" spans="1:16" ht="15" customHeight="1" x14ac:dyDescent="0.25">
      <c r="A8" s="112">
        <v>60000</v>
      </c>
      <c r="B8" s="113" t="s">
        <v>26</v>
      </c>
      <c r="C8" s="114" t="s">
        <v>132</v>
      </c>
      <c r="D8" s="114" t="s">
        <v>52</v>
      </c>
      <c r="E8" s="114" t="s">
        <v>133</v>
      </c>
      <c r="F8" s="114"/>
      <c r="G8" s="114" t="s">
        <v>131</v>
      </c>
      <c r="H8" s="114"/>
      <c r="I8" s="114" t="s">
        <v>134</v>
      </c>
      <c r="J8" s="114"/>
      <c r="K8" s="114"/>
      <c r="L8" s="115">
        <v>63590</v>
      </c>
      <c r="M8" s="116">
        <v>9718167</v>
      </c>
      <c r="N8" s="117">
        <v>45850</v>
      </c>
    </row>
    <row r="9" spans="1:16" ht="15" customHeight="1" x14ac:dyDescent="0.25">
      <c r="A9" s="112">
        <v>60000</v>
      </c>
      <c r="B9" s="113" t="s">
        <v>26</v>
      </c>
      <c r="C9" s="114" t="s">
        <v>135</v>
      </c>
      <c r="D9" s="114" t="s">
        <v>57</v>
      </c>
      <c r="E9" s="114" t="s">
        <v>62</v>
      </c>
      <c r="F9" s="114"/>
      <c r="G9" s="114" t="s">
        <v>131</v>
      </c>
      <c r="H9" s="114" t="s">
        <v>136</v>
      </c>
      <c r="I9" s="114" t="s">
        <v>72</v>
      </c>
      <c r="J9" s="114"/>
      <c r="K9" s="114"/>
      <c r="L9" s="115">
        <v>81677</v>
      </c>
      <c r="M9" s="116">
        <v>9749829</v>
      </c>
      <c r="N9" s="117">
        <v>45853</v>
      </c>
    </row>
    <row r="10" spans="1:16" ht="15" customHeight="1" x14ac:dyDescent="0.25">
      <c r="A10" s="112">
        <v>65000</v>
      </c>
      <c r="B10" s="113" t="s">
        <v>26</v>
      </c>
      <c r="C10" s="114" t="s">
        <v>137</v>
      </c>
      <c r="D10" s="114" t="s">
        <v>77</v>
      </c>
      <c r="E10" s="114" t="s">
        <v>78</v>
      </c>
      <c r="F10" s="114"/>
      <c r="G10" s="114" t="s">
        <v>131</v>
      </c>
      <c r="H10" s="114"/>
      <c r="I10" s="114" t="s">
        <v>72</v>
      </c>
      <c r="J10" s="114"/>
      <c r="K10" s="114"/>
      <c r="L10" s="115">
        <v>63696</v>
      </c>
      <c r="M10" s="116">
        <v>9942055</v>
      </c>
      <c r="N10" s="117">
        <v>45854</v>
      </c>
    </row>
    <row r="11" spans="1:16" ht="15" customHeight="1" x14ac:dyDescent="0.25">
      <c r="A11" s="112">
        <v>66000</v>
      </c>
      <c r="B11" s="113" t="s">
        <v>26</v>
      </c>
      <c r="C11" s="114" t="s">
        <v>138</v>
      </c>
      <c r="D11" s="114" t="s">
        <v>57</v>
      </c>
      <c r="E11" s="114" t="s">
        <v>58</v>
      </c>
      <c r="F11" s="114"/>
      <c r="G11" s="114" t="s">
        <v>131</v>
      </c>
      <c r="H11" s="114"/>
      <c r="I11" s="114" t="s">
        <v>71</v>
      </c>
      <c r="J11" s="114"/>
      <c r="K11" s="114"/>
      <c r="L11" s="115">
        <v>81089</v>
      </c>
      <c r="M11" s="116">
        <v>9867152</v>
      </c>
      <c r="N11" s="117">
        <v>45855</v>
      </c>
    </row>
    <row r="12" spans="1:16" ht="15" customHeight="1" x14ac:dyDescent="0.25">
      <c r="A12" s="112">
        <v>2000</v>
      </c>
      <c r="B12" s="113" t="s">
        <v>65</v>
      </c>
      <c r="C12" s="114" t="s">
        <v>144</v>
      </c>
      <c r="D12" s="114" t="s">
        <v>57</v>
      </c>
      <c r="E12" s="114"/>
      <c r="F12" s="114"/>
      <c r="G12" s="114" t="s">
        <v>139</v>
      </c>
      <c r="H12" s="114" t="s">
        <v>140</v>
      </c>
      <c r="I12" s="114"/>
      <c r="J12" s="114"/>
      <c r="K12" s="114"/>
      <c r="L12" s="112">
        <v>2510</v>
      </c>
      <c r="M12" s="113">
        <v>9052692</v>
      </c>
      <c r="N12" s="118">
        <v>45856</v>
      </c>
    </row>
    <row r="13" spans="1:16" ht="15" customHeight="1" x14ac:dyDescent="0.25">
      <c r="A13" s="112">
        <v>30000</v>
      </c>
      <c r="B13" s="112" t="s">
        <v>3</v>
      </c>
      <c r="C13" s="114" t="s">
        <v>145</v>
      </c>
      <c r="D13" s="114" t="s">
        <v>57</v>
      </c>
      <c r="E13" s="114"/>
      <c r="F13" s="114"/>
      <c r="G13" s="114" t="s">
        <v>87</v>
      </c>
      <c r="H13" s="114" t="s">
        <v>80</v>
      </c>
      <c r="I13" s="114"/>
      <c r="J13" s="114"/>
      <c r="K13" s="114"/>
      <c r="L13" s="112">
        <v>36320</v>
      </c>
      <c r="M13" s="113">
        <v>9674804</v>
      </c>
      <c r="N13" s="118">
        <v>45856</v>
      </c>
    </row>
    <row r="14" spans="1:16" ht="15" customHeight="1" x14ac:dyDescent="0.25">
      <c r="A14" s="112">
        <v>15000</v>
      </c>
      <c r="B14" s="113"/>
      <c r="C14" s="114" t="s">
        <v>141</v>
      </c>
      <c r="D14" s="114" t="s">
        <v>52</v>
      </c>
      <c r="E14" s="114" t="s">
        <v>54</v>
      </c>
      <c r="F14" s="114"/>
      <c r="G14" s="114" t="s">
        <v>5</v>
      </c>
      <c r="H14" s="114" t="s">
        <v>142</v>
      </c>
      <c r="I14" s="114"/>
      <c r="J14" s="114"/>
      <c r="K14" s="114"/>
      <c r="L14" s="115">
        <v>16239</v>
      </c>
      <c r="M14" s="116">
        <v>9227871</v>
      </c>
      <c r="N14" s="117">
        <v>45856</v>
      </c>
    </row>
    <row r="15" spans="1:16" ht="15" customHeight="1" x14ac:dyDescent="0.25">
      <c r="A15" s="112">
        <v>15400</v>
      </c>
      <c r="B15" s="113" t="s">
        <v>3</v>
      </c>
      <c r="C15" s="114" t="s">
        <v>143</v>
      </c>
      <c r="D15" s="114" t="s">
        <v>52</v>
      </c>
      <c r="E15" s="114" t="s">
        <v>133</v>
      </c>
      <c r="F15" s="114"/>
      <c r="G15" s="114" t="s">
        <v>34</v>
      </c>
      <c r="H15" s="114" t="s">
        <v>45</v>
      </c>
      <c r="I15" s="114" t="s">
        <v>71</v>
      </c>
      <c r="J15" s="114"/>
      <c r="K15" s="114"/>
      <c r="L15" s="115">
        <v>16648</v>
      </c>
      <c r="M15" s="116">
        <v>9397200</v>
      </c>
      <c r="N15" s="117">
        <v>45856</v>
      </c>
    </row>
    <row r="16" spans="1:16" ht="15" customHeight="1" x14ac:dyDescent="0.25">
      <c r="A16" s="112">
        <v>30000</v>
      </c>
      <c r="B16" s="112" t="s">
        <v>3</v>
      </c>
      <c r="C16" s="114" t="s">
        <v>113</v>
      </c>
      <c r="D16" s="114" t="s">
        <v>52</v>
      </c>
      <c r="E16" s="114"/>
      <c r="F16" s="114"/>
      <c r="G16" s="114" t="s">
        <v>87</v>
      </c>
      <c r="H16" s="114"/>
      <c r="I16" s="114"/>
      <c r="J16" s="114"/>
      <c r="K16" s="114"/>
      <c r="L16" s="112">
        <v>36563</v>
      </c>
      <c r="M16" s="113">
        <v>9200419</v>
      </c>
      <c r="N16" s="118">
        <v>45860</v>
      </c>
    </row>
    <row r="17" spans="1:14" ht="15" customHeight="1" x14ac:dyDescent="0.25">
      <c r="A17" s="112">
        <v>6500</v>
      </c>
      <c r="B17" s="113"/>
      <c r="C17" s="114" t="s">
        <v>88</v>
      </c>
      <c r="D17" s="114" t="s">
        <v>57</v>
      </c>
      <c r="E17" s="114" t="s">
        <v>58</v>
      </c>
      <c r="F17" s="114"/>
      <c r="G17" s="114" t="s">
        <v>44</v>
      </c>
      <c r="H17" s="114" t="s">
        <v>89</v>
      </c>
      <c r="I17" s="114"/>
      <c r="J17" s="114"/>
      <c r="K17" s="114"/>
      <c r="L17" s="115">
        <v>6799</v>
      </c>
      <c r="M17" s="116">
        <v>9523940</v>
      </c>
      <c r="N17" s="117">
        <v>45860</v>
      </c>
    </row>
    <row r="18" spans="1:14" ht="15" customHeight="1" x14ac:dyDescent="0.25">
      <c r="A18" s="112">
        <v>7800</v>
      </c>
      <c r="B18" s="113"/>
      <c r="C18" s="114" t="s">
        <v>90</v>
      </c>
      <c r="D18" s="114" t="s">
        <v>91</v>
      </c>
      <c r="E18" s="114" t="s">
        <v>68</v>
      </c>
      <c r="F18" s="114"/>
      <c r="G18" s="114" t="s">
        <v>5</v>
      </c>
      <c r="H18" s="114" t="s">
        <v>63</v>
      </c>
      <c r="I18" s="114"/>
      <c r="J18" s="114"/>
      <c r="K18" s="114"/>
      <c r="L18" s="115">
        <v>8200</v>
      </c>
      <c r="M18" s="116">
        <v>9306304</v>
      </c>
      <c r="N18" s="117">
        <v>45860</v>
      </c>
    </row>
    <row r="19" spans="1:14" ht="15" customHeight="1" x14ac:dyDescent="0.25">
      <c r="A19" s="112">
        <v>32000</v>
      </c>
      <c r="B19" s="112" t="s">
        <v>3</v>
      </c>
      <c r="C19" s="114" t="s">
        <v>114</v>
      </c>
      <c r="D19" s="114" t="s">
        <v>52</v>
      </c>
      <c r="E19" s="114"/>
      <c r="F19" s="114"/>
      <c r="G19" s="114" t="s">
        <v>44</v>
      </c>
      <c r="H19" s="114" t="s">
        <v>70</v>
      </c>
      <c r="I19" s="114"/>
      <c r="J19" s="114"/>
      <c r="K19" s="114"/>
      <c r="L19" s="112">
        <v>33387</v>
      </c>
      <c r="M19" s="113">
        <v>9392092</v>
      </c>
      <c r="N19" s="118">
        <v>45860</v>
      </c>
    </row>
    <row r="20" spans="1:14" ht="15" customHeight="1" x14ac:dyDescent="0.25">
      <c r="A20" s="112">
        <v>68000</v>
      </c>
      <c r="B20" s="113" t="s">
        <v>26</v>
      </c>
      <c r="C20" s="114" t="s">
        <v>92</v>
      </c>
      <c r="D20" s="114" t="s">
        <v>52</v>
      </c>
      <c r="E20" s="114" t="s">
        <v>93</v>
      </c>
      <c r="F20" s="114"/>
      <c r="G20" s="114"/>
      <c r="H20" s="114"/>
      <c r="I20" s="114" t="s">
        <v>72</v>
      </c>
      <c r="J20" s="114"/>
      <c r="K20" s="114"/>
      <c r="L20" s="115">
        <v>81714</v>
      </c>
      <c r="M20" s="116">
        <v>9758375</v>
      </c>
      <c r="N20" s="117">
        <v>45860</v>
      </c>
    </row>
    <row r="21" spans="1:14" ht="15" customHeight="1" x14ac:dyDescent="0.25">
      <c r="A21" s="112">
        <v>30000</v>
      </c>
      <c r="B21" s="112" t="s">
        <v>3</v>
      </c>
      <c r="C21" s="114" t="s">
        <v>115</v>
      </c>
      <c r="D21" s="114" t="s">
        <v>52</v>
      </c>
      <c r="E21" s="114"/>
      <c r="F21" s="114"/>
      <c r="G21" s="114" t="s">
        <v>87</v>
      </c>
      <c r="H21" s="114" t="s">
        <v>80</v>
      </c>
      <c r="I21" s="114"/>
      <c r="J21" s="114"/>
      <c r="K21" s="114"/>
      <c r="L21" s="112">
        <v>38985</v>
      </c>
      <c r="M21" s="116">
        <v>9488102</v>
      </c>
      <c r="N21" s="118">
        <v>45860</v>
      </c>
    </row>
    <row r="22" spans="1:14" ht="15" customHeight="1" x14ac:dyDescent="0.25">
      <c r="A22" s="112">
        <v>7000</v>
      </c>
      <c r="B22" s="113" t="s">
        <v>3</v>
      </c>
      <c r="C22" s="114" t="s">
        <v>94</v>
      </c>
      <c r="D22" s="114" t="s">
        <v>57</v>
      </c>
      <c r="E22" s="114" t="s">
        <v>58</v>
      </c>
      <c r="F22" s="114"/>
      <c r="G22" s="114" t="s">
        <v>44</v>
      </c>
      <c r="H22" s="114" t="s">
        <v>95</v>
      </c>
      <c r="I22" s="114" t="s">
        <v>71</v>
      </c>
      <c r="J22" s="114"/>
      <c r="K22" s="114"/>
      <c r="L22" s="115">
        <v>8543</v>
      </c>
      <c r="M22" s="116">
        <v>9851957</v>
      </c>
      <c r="N22" s="117">
        <v>45861</v>
      </c>
    </row>
    <row r="23" spans="1:14" x14ac:dyDescent="0.25">
      <c r="A23" s="112">
        <v>4200</v>
      </c>
      <c r="B23" s="113" t="s">
        <v>65</v>
      </c>
      <c r="C23" s="114" t="s">
        <v>96</v>
      </c>
      <c r="D23" s="114" t="s">
        <v>97</v>
      </c>
      <c r="E23" s="114" t="s">
        <v>68</v>
      </c>
      <c r="F23" s="114"/>
      <c r="G23" s="114" t="s">
        <v>98</v>
      </c>
      <c r="H23" s="114" t="s">
        <v>99</v>
      </c>
      <c r="I23" s="114" t="s">
        <v>100</v>
      </c>
      <c r="J23" s="114"/>
      <c r="K23" s="114"/>
      <c r="L23" s="115">
        <v>5234</v>
      </c>
      <c r="M23" s="116">
        <v>9552070</v>
      </c>
      <c r="N23" s="117">
        <v>45861</v>
      </c>
    </row>
    <row r="24" spans="1:14" x14ac:dyDescent="0.25">
      <c r="A24" s="112">
        <v>3000</v>
      </c>
      <c r="B24" s="113"/>
      <c r="C24" s="114" t="s">
        <v>101</v>
      </c>
      <c r="D24" s="114" t="s">
        <v>67</v>
      </c>
      <c r="E24" s="114" t="s">
        <v>68</v>
      </c>
      <c r="F24" s="114"/>
      <c r="G24" s="114" t="s">
        <v>34</v>
      </c>
      <c r="H24" s="114" t="s">
        <v>102</v>
      </c>
      <c r="I24" s="114"/>
      <c r="J24" s="114"/>
      <c r="K24" s="114"/>
      <c r="L24" s="115">
        <v>3171</v>
      </c>
      <c r="M24" s="116">
        <v>9163623</v>
      </c>
      <c r="N24" s="117">
        <v>45861</v>
      </c>
    </row>
    <row r="25" spans="1:14" x14ac:dyDescent="0.25">
      <c r="A25" s="112">
        <v>7100</v>
      </c>
      <c r="B25" s="113"/>
      <c r="C25" s="114" t="s">
        <v>103</v>
      </c>
      <c r="D25" s="114" t="s">
        <v>67</v>
      </c>
      <c r="E25" s="114" t="s">
        <v>68</v>
      </c>
      <c r="F25" s="114"/>
      <c r="G25" s="114" t="s">
        <v>44</v>
      </c>
      <c r="H25" s="114" t="s">
        <v>95</v>
      </c>
      <c r="I25" s="114"/>
      <c r="J25" s="114"/>
      <c r="K25" s="114"/>
      <c r="L25" s="115">
        <v>7535</v>
      </c>
      <c r="M25" s="116">
        <v>9492933</v>
      </c>
      <c r="N25" s="117">
        <v>45861</v>
      </c>
    </row>
    <row r="26" spans="1:14" x14ac:dyDescent="0.25">
      <c r="A26" s="112">
        <v>37800</v>
      </c>
      <c r="B26" s="112" t="s">
        <v>3</v>
      </c>
      <c r="C26" s="114" t="s">
        <v>116</v>
      </c>
      <c r="D26" s="114" t="s">
        <v>57</v>
      </c>
      <c r="E26" s="114"/>
      <c r="F26" s="114"/>
      <c r="G26" s="114" t="s">
        <v>104</v>
      </c>
      <c r="H26" s="114" t="s">
        <v>105</v>
      </c>
      <c r="I26" s="114"/>
      <c r="J26" s="114"/>
      <c r="K26" s="114"/>
      <c r="L26" s="112">
        <v>40622</v>
      </c>
      <c r="M26" s="113">
        <v>9984493</v>
      </c>
      <c r="N26" s="118">
        <v>45861</v>
      </c>
    </row>
    <row r="27" spans="1:14" x14ac:dyDescent="0.25">
      <c r="A27" s="112">
        <v>14000</v>
      </c>
      <c r="B27" s="113"/>
      <c r="C27" s="114" t="s">
        <v>76</v>
      </c>
      <c r="D27" s="114" t="s">
        <v>91</v>
      </c>
      <c r="E27" s="114" t="s">
        <v>68</v>
      </c>
      <c r="F27" s="114"/>
      <c r="G27" s="114" t="s">
        <v>17</v>
      </c>
      <c r="H27" s="114" t="s">
        <v>18</v>
      </c>
      <c r="I27" s="114"/>
      <c r="J27" s="114"/>
      <c r="K27" s="114"/>
      <c r="L27" s="115">
        <v>14998</v>
      </c>
      <c r="M27" s="116">
        <v>9440253</v>
      </c>
      <c r="N27" s="117">
        <v>45862</v>
      </c>
    </row>
    <row r="28" spans="1:14" x14ac:dyDescent="0.25">
      <c r="A28" s="112">
        <v>4700</v>
      </c>
      <c r="B28" s="112"/>
      <c r="C28" s="114" t="s">
        <v>106</v>
      </c>
      <c r="D28" s="114" t="s">
        <v>55</v>
      </c>
      <c r="E28" s="114" t="s">
        <v>56</v>
      </c>
      <c r="F28" s="114"/>
      <c r="G28" s="114" t="s">
        <v>17</v>
      </c>
      <c r="H28" s="114" t="s">
        <v>107</v>
      </c>
      <c r="I28" s="114"/>
      <c r="J28" s="114"/>
      <c r="K28" s="114"/>
      <c r="L28" s="115">
        <v>4960</v>
      </c>
      <c r="M28" s="116">
        <v>9344538</v>
      </c>
      <c r="N28" s="117">
        <v>45862</v>
      </c>
    </row>
    <row r="29" spans="1:14" x14ac:dyDescent="0.25">
      <c r="A29" s="112">
        <v>38300</v>
      </c>
      <c r="B29" s="112" t="s">
        <v>3</v>
      </c>
      <c r="C29" s="114" t="s">
        <v>117</v>
      </c>
      <c r="D29" s="114" t="s">
        <v>52</v>
      </c>
      <c r="E29" s="114"/>
      <c r="F29" s="114"/>
      <c r="G29" s="114" t="s">
        <v>104</v>
      </c>
      <c r="H29" s="114" t="s">
        <v>81</v>
      </c>
      <c r="I29" s="114"/>
      <c r="J29" s="114"/>
      <c r="K29" s="114"/>
      <c r="L29" s="112">
        <v>40040</v>
      </c>
      <c r="M29" s="112">
        <v>9959450</v>
      </c>
      <c r="N29" s="118">
        <v>45862</v>
      </c>
    </row>
    <row r="30" spans="1:14" x14ac:dyDescent="0.25">
      <c r="A30" s="112">
        <v>30000</v>
      </c>
      <c r="B30" s="113" t="s">
        <v>3</v>
      </c>
      <c r="C30" s="114" t="s">
        <v>108</v>
      </c>
      <c r="D30" s="114" t="s">
        <v>52</v>
      </c>
      <c r="E30" s="114" t="s">
        <v>66</v>
      </c>
      <c r="F30" s="114"/>
      <c r="G30" s="114" t="s">
        <v>5</v>
      </c>
      <c r="H30" s="114" t="s">
        <v>63</v>
      </c>
      <c r="I30" s="114" t="s">
        <v>109</v>
      </c>
      <c r="J30" s="114"/>
      <c r="K30" s="114"/>
      <c r="L30" s="115">
        <v>34536</v>
      </c>
      <c r="M30" s="116">
        <v>9713193</v>
      </c>
      <c r="N30" s="117">
        <v>45863</v>
      </c>
    </row>
    <row r="31" spans="1:14" x14ac:dyDescent="0.25">
      <c r="A31" s="112">
        <v>60000</v>
      </c>
      <c r="B31" s="113" t="s">
        <v>26</v>
      </c>
      <c r="C31" s="114" t="s">
        <v>110</v>
      </c>
      <c r="D31" s="114" t="s">
        <v>52</v>
      </c>
      <c r="E31" s="114" t="s">
        <v>54</v>
      </c>
      <c r="F31" s="114"/>
      <c r="G31" s="114"/>
      <c r="H31" s="114"/>
      <c r="I31" s="114" t="s">
        <v>71</v>
      </c>
      <c r="J31" s="114"/>
      <c r="K31" s="114"/>
      <c r="L31" s="115">
        <v>63408</v>
      </c>
      <c r="M31" s="116">
        <v>9747508</v>
      </c>
      <c r="N31" s="117">
        <v>45864</v>
      </c>
    </row>
    <row r="32" spans="1:14" x14ac:dyDescent="0.25">
      <c r="A32" s="112">
        <v>9000</v>
      </c>
      <c r="B32" s="113" t="s">
        <v>65</v>
      </c>
      <c r="C32" s="114" t="s">
        <v>118</v>
      </c>
      <c r="D32" s="114" t="s">
        <v>52</v>
      </c>
      <c r="E32" s="114"/>
      <c r="F32" s="114"/>
      <c r="G32" s="114" t="s">
        <v>111</v>
      </c>
      <c r="H32" s="114"/>
      <c r="I32" s="114"/>
      <c r="J32" s="114"/>
      <c r="K32" s="114"/>
      <c r="L32" s="112">
        <v>11853</v>
      </c>
      <c r="M32" s="113">
        <v>9498884</v>
      </c>
      <c r="N32" s="118">
        <v>45864</v>
      </c>
    </row>
    <row r="33" spans="1:14" x14ac:dyDescent="0.25">
      <c r="A33" s="112">
        <v>60000</v>
      </c>
      <c r="B33" s="113" t="s">
        <v>26</v>
      </c>
      <c r="C33" s="114" t="s">
        <v>112</v>
      </c>
      <c r="D33" s="114" t="s">
        <v>52</v>
      </c>
      <c r="E33" s="114" t="s">
        <v>53</v>
      </c>
      <c r="F33" s="114"/>
      <c r="G33" s="114"/>
      <c r="H33" s="114"/>
      <c r="I33" s="114" t="s">
        <v>72</v>
      </c>
      <c r="J33" s="114"/>
      <c r="K33" s="114"/>
      <c r="L33" s="115">
        <v>61146</v>
      </c>
      <c r="M33" s="116">
        <v>9935806</v>
      </c>
      <c r="N33" s="117">
        <v>45864</v>
      </c>
    </row>
    <row r="34" spans="1:14" x14ac:dyDescent="0.25">
      <c r="A34" s="99"/>
      <c r="B34" s="100"/>
      <c r="C34" s="119"/>
      <c r="D34" s="119"/>
      <c r="E34" s="119"/>
      <c r="F34" s="119"/>
      <c r="G34" s="119"/>
      <c r="H34" s="119"/>
      <c r="I34" s="119"/>
      <c r="J34" s="119"/>
      <c r="K34" s="119"/>
      <c r="L34" s="120"/>
      <c r="M34" s="121"/>
      <c r="N34" s="122"/>
    </row>
    <row r="35" spans="1:14" ht="18" x14ac:dyDescent="0.25">
      <c r="A35" s="140" t="s">
        <v>27</v>
      </c>
      <c r="B35" s="140"/>
      <c r="C35" s="140"/>
      <c r="D35" s="141">
        <f>SUM(Таблица3[Volume, tons])</f>
        <v>917300</v>
      </c>
      <c r="E35" s="141"/>
      <c r="F35" s="22"/>
      <c r="G35" s="64"/>
      <c r="H35" s="43"/>
      <c r="I35" s="43"/>
      <c r="J35" s="43"/>
      <c r="K35" s="43"/>
      <c r="L35" s="53"/>
    </row>
    <row r="36" spans="1:14" ht="26.25" x14ac:dyDescent="0.4">
      <c r="A36" s="140" t="s">
        <v>14</v>
      </c>
      <c r="B36" s="140"/>
      <c r="C36" s="140"/>
      <c r="D36" s="142" t="s">
        <v>171</v>
      </c>
      <c r="E36" s="142"/>
      <c r="G36" s="83"/>
      <c r="H36" s="43"/>
      <c r="I36" s="43"/>
      <c r="J36" s="43"/>
      <c r="K36" s="43"/>
      <c r="L36" s="53"/>
    </row>
    <row r="37" spans="1:14" x14ac:dyDescent="0.25">
      <c r="A37" s="71"/>
      <c r="B37" s="54"/>
      <c r="C37" s="55"/>
      <c r="D37" s="67"/>
      <c r="E37" s="67"/>
      <c r="F37" s="22"/>
      <c r="G37" s="84"/>
      <c r="H37" s="43"/>
      <c r="I37" s="43"/>
      <c r="J37" s="43"/>
      <c r="K37" s="43"/>
      <c r="L37" s="53"/>
    </row>
    <row r="38" spans="1:14" ht="18" x14ac:dyDescent="0.25">
      <c r="A38" s="140" t="s">
        <v>28</v>
      </c>
      <c r="B38" s="140"/>
      <c r="C38" s="140"/>
      <c r="D38" s="68">
        <v>19</v>
      </c>
      <c r="E38" s="69"/>
      <c r="F38" s="56"/>
      <c r="G38" s="85"/>
      <c r="H38" s="57"/>
      <c r="I38" s="43"/>
      <c r="J38" s="43"/>
      <c r="K38" s="43"/>
      <c r="L38" s="53"/>
    </row>
    <row r="39" spans="1:14" ht="18" x14ac:dyDescent="0.25">
      <c r="D39" s="70" t="s">
        <v>82</v>
      </c>
      <c r="E39" s="70"/>
      <c r="F39" s="22"/>
      <c r="G39" s="86"/>
      <c r="H39" s="58"/>
      <c r="I39" s="43"/>
      <c r="J39" s="43"/>
      <c r="K39" s="43"/>
      <c r="L39" s="53"/>
    </row>
    <row r="40" spans="1:14" x14ac:dyDescent="0.25">
      <c r="A40" s="80"/>
      <c r="B40" s="59"/>
      <c r="C40" s="9" t="s">
        <v>49</v>
      </c>
      <c r="D40" s="9" t="s">
        <v>46</v>
      </c>
      <c r="E40" s="60" t="s">
        <v>16</v>
      </c>
      <c r="F40" s="22"/>
      <c r="G40" s="84"/>
      <c r="H40" s="43"/>
      <c r="I40" s="43"/>
      <c r="J40" s="43"/>
      <c r="K40" s="43"/>
      <c r="L40" s="53"/>
    </row>
    <row r="41" spans="1:14" x14ac:dyDescent="0.25">
      <c r="A41" s="81" t="s">
        <v>15</v>
      </c>
      <c r="B41" s="78"/>
      <c r="C41" s="61">
        <v>30</v>
      </c>
      <c r="D41" s="61">
        <v>23</v>
      </c>
      <c r="E41" s="62" t="s">
        <v>173</v>
      </c>
      <c r="F41" s="22"/>
      <c r="G41" s="87"/>
      <c r="H41" s="43"/>
      <c r="I41" s="43"/>
      <c r="J41" s="43"/>
      <c r="K41" s="43"/>
      <c r="L41" s="53"/>
    </row>
    <row r="42" spans="1:14" x14ac:dyDescent="0.25">
      <c r="A42" s="80" t="s">
        <v>22</v>
      </c>
      <c r="B42" s="79"/>
      <c r="C42" s="15">
        <v>9</v>
      </c>
      <c r="D42" s="15">
        <v>9</v>
      </c>
      <c r="E42" s="63" t="s">
        <v>74</v>
      </c>
      <c r="F42" s="22"/>
      <c r="G42" s="84"/>
      <c r="H42" s="43"/>
      <c r="I42" s="43"/>
      <c r="J42" s="43"/>
      <c r="K42" s="43"/>
      <c r="L42" s="53"/>
    </row>
    <row r="43" spans="1:14" x14ac:dyDescent="0.25">
      <c r="A43" s="80" t="s">
        <v>31</v>
      </c>
      <c r="B43" s="79"/>
      <c r="C43" s="15">
        <v>12</v>
      </c>
      <c r="D43" s="15">
        <v>8</v>
      </c>
      <c r="E43" s="63" t="s">
        <v>172</v>
      </c>
      <c r="F43" s="22"/>
      <c r="G43" s="84"/>
      <c r="H43" s="43"/>
      <c r="I43" s="43"/>
      <c r="J43" s="43"/>
      <c r="K43" s="43"/>
      <c r="L43" s="53"/>
    </row>
    <row r="44" spans="1:14" x14ac:dyDescent="0.25">
      <c r="A44" s="80" t="s">
        <v>23</v>
      </c>
      <c r="B44" s="79"/>
      <c r="C44" s="15">
        <v>5</v>
      </c>
      <c r="D44" s="15">
        <v>3</v>
      </c>
      <c r="E44" s="63" t="s">
        <v>50</v>
      </c>
      <c r="F44" s="22"/>
      <c r="G44" s="65"/>
      <c r="H44" s="43"/>
      <c r="I44" s="43"/>
      <c r="J44" s="43"/>
      <c r="K44" s="43"/>
      <c r="L44" s="53"/>
    </row>
    <row r="45" spans="1:14" x14ac:dyDescent="0.25">
      <c r="A45" s="80" t="s">
        <v>24</v>
      </c>
      <c r="B45" s="79"/>
      <c r="C45" s="15">
        <v>4</v>
      </c>
      <c r="D45" s="15">
        <v>3</v>
      </c>
      <c r="E45" s="63" t="s">
        <v>119</v>
      </c>
      <c r="F45" s="22"/>
      <c r="G45" s="65"/>
      <c r="H45" s="43"/>
      <c r="I45" s="43"/>
      <c r="J45" s="43"/>
      <c r="K45" s="43"/>
      <c r="L45" s="53"/>
    </row>
    <row r="46" spans="1:14" x14ac:dyDescent="0.25">
      <c r="A46" s="72"/>
      <c r="B46" s="22"/>
      <c r="C46" s="22"/>
      <c r="D46" s="22"/>
      <c r="E46" s="22"/>
      <c r="F46" s="22"/>
      <c r="G46" s="65"/>
      <c r="I46" s="64"/>
      <c r="J46" s="64"/>
    </row>
    <row r="47" spans="1:14" x14ac:dyDescent="0.25">
      <c r="A47" s="72"/>
      <c r="B47" s="22"/>
      <c r="C47" s="22"/>
      <c r="D47" s="22"/>
      <c r="E47" s="22"/>
      <c r="F47" s="22"/>
      <c r="G47" s="65"/>
    </row>
    <row r="48" spans="1:14" x14ac:dyDescent="0.25">
      <c r="A48" s="72"/>
      <c r="B48" s="22"/>
      <c r="C48" s="22"/>
      <c r="D48" s="22"/>
      <c r="E48" s="22"/>
      <c r="F48" s="22"/>
      <c r="G48" s="65"/>
    </row>
    <row r="49" spans="1:11" x14ac:dyDescent="0.25">
      <c r="A49" s="72"/>
      <c r="B49" s="22"/>
      <c r="C49" s="22"/>
      <c r="D49" s="22"/>
      <c r="E49" s="22"/>
      <c r="F49" s="22"/>
      <c r="G49" s="65"/>
    </row>
    <row r="50" spans="1:11" x14ac:dyDescent="0.25">
      <c r="A50" s="72"/>
      <c r="B50" s="22"/>
      <c r="C50" s="22"/>
      <c r="D50" s="22"/>
      <c r="E50" s="22"/>
      <c r="F50" s="22"/>
      <c r="G50" s="65"/>
    </row>
    <row r="51" spans="1:11" x14ac:dyDescent="0.25">
      <c r="A51" s="72"/>
      <c r="B51" s="22"/>
      <c r="C51" s="65"/>
      <c r="D51" s="22"/>
      <c r="E51" s="22"/>
      <c r="F51" s="22"/>
      <c r="G51" s="65"/>
    </row>
    <row r="52" spans="1:11" x14ac:dyDescent="0.25">
      <c r="A52" s="72"/>
      <c r="B52" s="22"/>
      <c r="C52" s="66"/>
      <c r="D52" s="22"/>
      <c r="E52" s="22"/>
      <c r="F52" s="22"/>
      <c r="G52" s="65"/>
    </row>
    <row r="53" spans="1:11" x14ac:dyDescent="0.25">
      <c r="A53" s="72"/>
      <c r="B53" s="22"/>
      <c r="C53" s="41"/>
      <c r="D53" s="22"/>
      <c r="E53" s="22"/>
      <c r="F53" s="22"/>
      <c r="G53" s="65"/>
    </row>
    <row r="54" spans="1:11" x14ac:dyDescent="0.25">
      <c r="A54" s="72"/>
      <c r="B54" s="22"/>
      <c r="C54" s="22"/>
      <c r="D54" s="22"/>
      <c r="E54" s="22"/>
      <c r="F54" s="22"/>
      <c r="G54" s="65"/>
    </row>
    <row r="55" spans="1:11" x14ac:dyDescent="0.25">
      <c r="A55" s="72"/>
      <c r="B55" s="22"/>
      <c r="C55" s="22"/>
      <c r="D55" s="22"/>
      <c r="E55" s="22"/>
      <c r="F55" s="22"/>
      <c r="G55" s="65"/>
    </row>
    <row r="56" spans="1:11" x14ac:dyDescent="0.25">
      <c r="A56" s="72"/>
      <c r="B56" s="22"/>
      <c r="C56" s="22"/>
      <c r="D56" s="22"/>
      <c r="E56" s="22"/>
      <c r="F56" s="22"/>
      <c r="G56" s="65"/>
    </row>
    <row r="57" spans="1:11" x14ac:dyDescent="0.25">
      <c r="A57" s="72"/>
      <c r="B57" s="22"/>
      <c r="C57" s="22"/>
      <c r="D57" s="22"/>
      <c r="E57" s="22"/>
      <c r="F57" s="22"/>
      <c r="G57" s="65"/>
    </row>
    <row r="58" spans="1:11" x14ac:dyDescent="0.25">
      <c r="A58" s="72"/>
      <c r="B58" s="22"/>
      <c r="C58" s="22"/>
      <c r="D58" s="22"/>
      <c r="E58" s="22"/>
      <c r="F58" s="22"/>
      <c r="G58" s="65"/>
    </row>
    <row r="59" spans="1:11" x14ac:dyDescent="0.25">
      <c r="A59" s="72"/>
      <c r="B59" s="22"/>
      <c r="C59" s="22"/>
      <c r="D59" s="22"/>
      <c r="E59" s="22"/>
      <c r="F59" s="22"/>
      <c r="G59" s="65"/>
      <c r="K59" s="22"/>
    </row>
    <row r="60" spans="1:11" x14ac:dyDescent="0.25">
      <c r="A60" s="72"/>
      <c r="B60" s="22"/>
      <c r="C60" s="22"/>
      <c r="D60" s="22"/>
      <c r="E60" s="22"/>
      <c r="F60" s="22"/>
      <c r="G60" s="65"/>
      <c r="K60" s="22"/>
    </row>
    <row r="61" spans="1:11" x14ac:dyDescent="0.25">
      <c r="A61" s="72"/>
      <c r="B61" s="22"/>
      <c r="C61" s="22"/>
      <c r="D61" s="22"/>
      <c r="E61" s="22"/>
      <c r="F61" s="22"/>
      <c r="G61" s="65"/>
      <c r="K61" s="22"/>
    </row>
    <row r="62" spans="1:11" x14ac:dyDescent="0.25">
      <c r="A62" s="72"/>
      <c r="B62" s="22"/>
      <c r="C62" s="22"/>
      <c r="D62" s="22"/>
      <c r="E62" s="22"/>
      <c r="F62" s="22"/>
      <c r="G62" s="65"/>
      <c r="K62" s="22"/>
    </row>
    <row r="63" spans="1:11" x14ac:dyDescent="0.25">
      <c r="A63" s="72"/>
      <c r="B63" s="22"/>
      <c r="C63" s="22"/>
      <c r="D63" s="22"/>
      <c r="E63" s="22"/>
      <c r="F63" s="22"/>
      <c r="G63" s="65"/>
      <c r="K63" s="22"/>
    </row>
    <row r="64" spans="1:11" x14ac:dyDescent="0.25">
      <c r="A64" s="72"/>
      <c r="B64" s="22"/>
      <c r="C64" s="22"/>
      <c r="D64" s="22"/>
      <c r="E64" s="22"/>
      <c r="F64" s="22"/>
      <c r="G64" s="65"/>
      <c r="K64" s="22"/>
    </row>
    <row r="65" spans="1:11" x14ac:dyDescent="0.25">
      <c r="A65" s="72"/>
      <c r="B65" s="22"/>
      <c r="C65" s="22"/>
      <c r="D65" s="22"/>
      <c r="E65" s="22"/>
      <c r="F65" s="22"/>
      <c r="G65" s="65"/>
      <c r="K65" s="22"/>
    </row>
    <row r="66" spans="1:11" x14ac:dyDescent="0.25">
      <c r="A66" s="72"/>
      <c r="B66" s="22"/>
      <c r="C66" s="22"/>
      <c r="D66" s="22"/>
      <c r="E66" s="22"/>
      <c r="F66" s="22"/>
      <c r="G66" s="65"/>
      <c r="K66" s="22"/>
    </row>
    <row r="67" spans="1:11" x14ac:dyDescent="0.25">
      <c r="A67" s="72"/>
      <c r="B67" s="22"/>
      <c r="C67" s="22"/>
      <c r="D67" s="22"/>
      <c r="E67" s="22"/>
      <c r="F67" s="22"/>
      <c r="G67" s="65"/>
      <c r="K67" s="22"/>
    </row>
    <row r="68" spans="1:11" x14ac:dyDescent="0.25">
      <c r="A68" s="72"/>
      <c r="B68" s="22"/>
      <c r="C68" s="22"/>
      <c r="D68" s="22"/>
      <c r="E68" s="22"/>
      <c r="F68" s="22"/>
      <c r="G68" s="65"/>
      <c r="K68" s="22"/>
    </row>
    <row r="73" spans="1:11" x14ac:dyDescent="0.25">
      <c r="I73" s="3"/>
      <c r="J73" s="3"/>
      <c r="K73" s="22"/>
    </row>
    <row r="74" spans="1:11" x14ac:dyDescent="0.25">
      <c r="I74" s="3"/>
      <c r="J74" s="3"/>
      <c r="K74" s="22"/>
    </row>
  </sheetData>
  <mergeCells count="6">
    <mergeCell ref="A1:N1"/>
    <mergeCell ref="A38:C38"/>
    <mergeCell ref="D35:E35"/>
    <mergeCell ref="D36:E36"/>
    <mergeCell ref="A35:C35"/>
    <mergeCell ref="A36:C36"/>
  </mergeCells>
  <conditionalFormatting sqref="C4:C33">
    <cfRule type="duplicateValues" dxfId="1" priority="1"/>
  </conditionalFormatting>
  <conditionalFormatting sqref="C34">
    <cfRule type="duplicateValues" dxfId="0" priority="2"/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GrainFlow France trends</vt:lpstr>
      <vt:lpstr>Vessels sailed from France</vt:lpstr>
      <vt:lpstr>Discharged French grain</vt:lpstr>
      <vt:lpstr>Grain and vessels at sea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Павло Сосновський</cp:lastModifiedBy>
  <dcterms:created xsi:type="dcterms:W3CDTF">2024-01-07T14:59:43Z</dcterms:created>
  <dcterms:modified xsi:type="dcterms:W3CDTF">2025-07-30T16:41:18Z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a40d845a-3aaa-48ee-a7ba-cdf94704076b</vt:lpwstr>
  </property>
</Properties>
</file>