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5\BlSea\"/>
    </mc:Choice>
  </mc:AlternateContent>
  <bookViews>
    <workbookView xWindow="615" yWindow="915" windowWidth="25440" windowHeight="15930"/>
  </bookViews>
  <sheets>
    <sheet name="OilFlow trends" sheetId="28" r:id="rId1"/>
    <sheet name="Tankers sailed from BlSea" sheetId="25" r:id="rId2"/>
    <sheet name="Discharged BlSea oil" sheetId="26" r:id="rId3"/>
    <sheet name="Oil laden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6" l="1"/>
  <c r="D26" i="27" l="1"/>
  <c r="C18" i="25" l="1"/>
</calcChain>
</file>

<file path=xl/sharedStrings.xml><?xml version="1.0" encoding="utf-8"?>
<sst xmlns="http://schemas.openxmlformats.org/spreadsheetml/2006/main" count="319" uniqueCount="134">
  <si>
    <t>Egypt</t>
  </si>
  <si>
    <t>POD</t>
  </si>
  <si>
    <t>POL</t>
  </si>
  <si>
    <t>Shipper</t>
  </si>
  <si>
    <t>Spain</t>
  </si>
  <si>
    <t>Italy</t>
  </si>
  <si>
    <t>Terminal of loading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</si>
  <si>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</si>
  <si>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</si>
  <si>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</si>
  <si>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</si>
  <si>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</si>
  <si>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</si>
  <si>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</si>
  <si>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</si>
  <si>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</si>
  <si>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Netherlands</t>
  </si>
  <si>
    <t>France</t>
  </si>
  <si>
    <t>Date of discharge</t>
  </si>
  <si>
    <t>Discharge country</t>
  </si>
  <si>
    <t>Coasters/minibulkers (up to 13k dwt)</t>
  </si>
  <si>
    <t>TOTAL IMPORT (tons)</t>
  </si>
  <si>
    <t>NUMBER OF VESSELS AT SEA</t>
  </si>
  <si>
    <t>Turkiye</t>
  </si>
  <si>
    <t>week</t>
  </si>
  <si>
    <t>Berth</t>
  </si>
  <si>
    <t xml:space="preserve"> </t>
  </si>
  <si>
    <t>IMO</t>
  </si>
  <si>
    <t>TOTAL EXPORT (tons)</t>
  </si>
  <si>
    <t>previous week</t>
  </si>
  <si>
    <t>current week</t>
  </si>
  <si>
    <t>India</t>
  </si>
  <si>
    <t>Importer/Receiver</t>
  </si>
  <si>
    <t>Importer / receiver</t>
  </si>
  <si>
    <t>Spring Marine Denizcilik</t>
  </si>
  <si>
    <t>sunflower oil</t>
  </si>
  <si>
    <t>oil, tons</t>
  </si>
  <si>
    <t>number of tankers</t>
  </si>
  <si>
    <t>OIL AT SEA IN TOTAL (tons)</t>
  </si>
  <si>
    <t>-</t>
  </si>
  <si>
    <t>Taman</t>
  </si>
  <si>
    <t>Bilbao</t>
  </si>
  <si>
    <t>Chornomorsk</t>
  </si>
  <si>
    <t>PI</t>
  </si>
  <si>
    <t>Supramax/Ultramax (49-67k dwt)</t>
  </si>
  <si>
    <t>Gianna</t>
  </si>
  <si>
    <t>Iraq</t>
  </si>
  <si>
    <t>Umm Qasr</t>
  </si>
  <si>
    <t>Sea Direction Shipping Service</t>
  </si>
  <si>
    <t>Novorossiysk</t>
  </si>
  <si>
    <t>Ft Sunrise</t>
  </si>
  <si>
    <t>Iran</t>
  </si>
  <si>
    <t>EFKO</t>
  </si>
  <si>
    <t>Stand Rich Shipping Co Ltd</t>
  </si>
  <si>
    <t>Alexandria</t>
  </si>
  <si>
    <t>small Handy/Handymax (13-49k dwt)</t>
  </si>
  <si>
    <t>Varna</t>
  </si>
  <si>
    <t>Seville</t>
  </si>
  <si>
    <t>Amelia</t>
  </si>
  <si>
    <t>South Africa</t>
  </si>
  <si>
    <t>Bernhard Schulte Singapore</t>
  </si>
  <si>
    <t>Wan Cheng</t>
  </si>
  <si>
    <t>Lisbon Shipping Ltd</t>
  </si>
  <si>
    <t>Lanikai</t>
  </si>
  <si>
    <t>Lanikai Shipping Ltd</t>
  </si>
  <si>
    <t>Champion Contest</t>
  </si>
  <si>
    <t>Champion Tankers As</t>
  </si>
  <si>
    <t>Mavka</t>
  </si>
  <si>
    <t>Monopoli</t>
  </si>
  <si>
    <t>Vitis</t>
  </si>
  <si>
    <t>Gradul Chartering Ltd</t>
  </si>
  <si>
    <t>ATA Voyager</t>
  </si>
  <si>
    <t>Ocean Tanker Isletmeciligi</t>
  </si>
  <si>
    <t>Hira V</t>
  </si>
  <si>
    <t>Veysel Vardal Gemicilik</t>
  </si>
  <si>
    <t>Manila I</t>
  </si>
  <si>
    <t>Kavkaz Opl</t>
  </si>
  <si>
    <t>Flyte Manila Sa</t>
  </si>
  <si>
    <t>Unda</t>
  </si>
  <si>
    <t>Stella Tanker Gemi Islet As</t>
  </si>
  <si>
    <t>Niksar</t>
  </si>
  <si>
    <t>Motril</t>
  </si>
  <si>
    <t>Seba Denizcilik Akaryakit</t>
  </si>
  <si>
    <t>Ukrainian deepsea ports</t>
  </si>
  <si>
    <t>Mundra</t>
  </si>
  <si>
    <t>week 29</t>
  </si>
  <si>
    <t>Norman</t>
  </si>
  <si>
    <t>Odesa</t>
  </si>
  <si>
    <t>Saudi Arabia</t>
  </si>
  <si>
    <t xml:space="preserve">Jeddah </t>
  </si>
  <si>
    <t>Chemtankers Shipping Sa</t>
  </si>
  <si>
    <t>Mentor</t>
  </si>
  <si>
    <t>Evalend Shipping Tankers Co Sa</t>
  </si>
  <si>
    <t>Tivy Gold</t>
  </si>
  <si>
    <t>Tivy Gold Resource Capital Pte</t>
  </si>
  <si>
    <t>Khudayar Yusifzade</t>
  </si>
  <si>
    <t>Pivdennyi</t>
  </si>
  <si>
    <t>Malik Aliyev</t>
  </si>
  <si>
    <t>Izmail</t>
  </si>
  <si>
    <t>Panjali Teymurov</t>
  </si>
  <si>
    <t>Ravenna</t>
  </si>
  <si>
    <t>Oris Marine</t>
  </si>
  <si>
    <t>Lebanon</t>
  </si>
  <si>
    <t>Beirut</t>
  </si>
  <si>
    <t>Oris Maritime Bv</t>
  </si>
  <si>
    <t>Usichem</t>
  </si>
  <si>
    <t>Densa Tanker Isletmeciligi Ltd</t>
  </si>
  <si>
    <t>Jabrayil Dovlatzadeh</t>
  </si>
  <si>
    <t>Barcelona</t>
  </si>
  <si>
    <t>Sea Form Hamburg Eood</t>
  </si>
  <si>
    <t>NV Marlin</t>
  </si>
  <si>
    <t>Navichem Tanker Denizcilik AS</t>
  </si>
  <si>
    <t>Sergey Lvov</t>
  </si>
  <si>
    <t>Ilya Muromets Jsc</t>
  </si>
  <si>
    <t>Klavdia V</t>
  </si>
  <si>
    <t>Rostov-on-don</t>
  </si>
  <si>
    <t>Aston</t>
  </si>
  <si>
    <t>Azov-don Shipping Co Llc</t>
  </si>
  <si>
    <t>Fortuo</t>
  </si>
  <si>
    <t>Stamina Shipping Ltd-hkg</t>
  </si>
  <si>
    <t>+139 710 (+1 225%)</t>
  </si>
  <si>
    <t>Elvin Safarov</t>
  </si>
  <si>
    <t>Black Sea oil sailed away from major export ports, week 30 (July 21-27)</t>
  </si>
  <si>
    <t>Tankers that discharged Azov-Black Sea oil, week 30 (July 21-27)</t>
  </si>
  <si>
    <t>Oil enroute ex Azov-Black Sea basin, week 30 (July 21-27)</t>
  </si>
  <si>
    <t xml:space="preserve">Ukrainian deepsea ports </t>
  </si>
  <si>
    <t>week 30</t>
  </si>
  <si>
    <t>+8</t>
  </si>
  <si>
    <t>+2</t>
  </si>
  <si>
    <t>-1</t>
  </si>
  <si>
    <t>+9</t>
  </si>
  <si>
    <t>+32 883 (+11.2%)</t>
  </si>
  <si>
    <t>21 (+9)</t>
  </si>
  <si>
    <t>+24 227 (+24.2%)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</si>
</sst>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#,##0.00000"/>
    <numFmt numFmtId="176" formatCode="dd/mm/yyyy;@"/>
    <numFmt numFmtId="178" formatCode="_-* #,##0.0000\ _₽_-;\-* #,##0.0000\ _₽_-;_-* &quot;-&quot;????\ _₽_-;_-@_-"/>
  </numFmts>
  <fonts count="7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5"/>
      <name val="Tahoma"/>
      <family val="2"/>
    </font>
    <font>
      <sz val="11"/>
      <color indexed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9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3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5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0" fillId="0" borderId="0" xfId="0" applyNumberFormat="1"/>
    <xf numFmtId="0" fontId="56" fillId="0" borderId="0" xfId="0" applyFont="1"/>
    <xf numFmtId="169" fontId="59" fillId="0" borderId="0" xfId="410" applyNumberFormat="1" applyFont="1" applyBorder="1" applyAlignment="1">
      <alignment horizontal="center"/>
    </xf>
    <xf numFmtId="1" fontId="47" fillId="0" borderId="0" xfId="0" applyNumberFormat="1" applyFont="1" applyAlignment="1">
      <alignment horizontal="left"/>
    </xf>
    <xf numFmtId="0" fontId="57" fillId="0" borderId="12" xfId="0" applyFont="1" applyFill="1" applyBorder="1" applyAlignment="1">
      <alignment horizontal="center" vertical="center"/>
    </xf>
    <xf numFmtId="171" fontId="57" fillId="0" borderId="12" xfId="0" applyNumberFormat="1" applyFont="1" applyFill="1" applyBorder="1" applyAlignment="1">
      <alignment horizontal="center" vertical="center"/>
    </xf>
    <xf numFmtId="3" fontId="57" fillId="0" borderId="11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2" xfId="410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left" vertical="center"/>
    </xf>
    <xf numFmtId="0" fontId="47" fillId="0" borderId="0" xfId="0" applyFont="1"/>
    <xf numFmtId="169" fontId="61" fillId="0" borderId="0" xfId="410" applyNumberFormat="1" applyFont="1" applyAlignment="1">
      <alignment horizontal="left"/>
    </xf>
    <xf numFmtId="0" fontId="53" fillId="0" borderId="0" xfId="0" applyFont="1" applyFill="1"/>
    <xf numFmtId="0" fontId="57" fillId="0" borderId="12" xfId="0" applyFont="1" applyFill="1" applyBorder="1" applyAlignment="1">
      <alignment horizontal="left" vertical="center"/>
    </xf>
    <xf numFmtId="0" fontId="57" fillId="0" borderId="12" xfId="0" applyFont="1" applyFill="1" applyBorder="1" applyAlignment="1">
      <alignment vertical="center"/>
    </xf>
    <xf numFmtId="0" fontId="46" fillId="0" borderId="0" xfId="0" applyFont="1" applyAlignment="1">
      <alignment horizontal="left"/>
    </xf>
    <xf numFmtId="0" fontId="47" fillId="0" borderId="0" xfId="0" applyFont="1" applyBorder="1" applyAlignment="1">
      <alignment horizontal="left"/>
    </xf>
    <xf numFmtId="174" fontId="47" fillId="0" borderId="0" xfId="0" applyNumberFormat="1" applyFont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3" fontId="60" fillId="0" borderId="1" xfId="0" applyNumberFormat="1" applyFont="1" applyFill="1" applyBorder="1" applyAlignment="1">
      <alignment horizontal="center" vertical="center"/>
    </xf>
    <xf numFmtId="0" fontId="6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3" fontId="61" fillId="0" borderId="0" xfId="410" applyNumberFormat="1" applyFont="1" applyAlignment="1">
      <alignment horizontal="center"/>
    </xf>
    <xf numFmtId="3" fontId="46" fillId="0" borderId="0" xfId="0" applyNumberFormat="1" applyFont="1"/>
    <xf numFmtId="0" fontId="61" fillId="0" borderId="0" xfId="0" applyFont="1"/>
    <xf numFmtId="3" fontId="60" fillId="0" borderId="0" xfId="0" applyNumberFormat="1" applyFont="1" applyAlignment="1">
      <alignment horizontal="center"/>
    </xf>
    <xf numFmtId="0" fontId="60" fillId="0" borderId="1" xfId="0" applyFont="1" applyFill="1" applyBorder="1"/>
    <xf numFmtId="0" fontId="48" fillId="0" borderId="0" xfId="0" applyFont="1" applyFill="1" applyAlignment="1">
      <alignment vertical="center"/>
    </xf>
    <xf numFmtId="0" fontId="53" fillId="0" borderId="0" xfId="0" applyFont="1" applyFill="1" applyAlignment="1"/>
    <xf numFmtId="169" fontId="48" fillId="0" borderId="0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center"/>
    </xf>
    <xf numFmtId="3" fontId="53" fillId="0" borderId="0" xfId="0" applyNumberFormat="1" applyFont="1" applyAlignment="1">
      <alignment horizontal="center"/>
    </xf>
    <xf numFmtId="1" fontId="65" fillId="0" borderId="12" xfId="0" applyNumberFormat="1" applyFont="1" applyFill="1" applyBorder="1" applyAlignment="1">
      <alignment horizontal="center" vertical="center"/>
    </xf>
    <xf numFmtId="3" fontId="60" fillId="0" borderId="0" xfId="0" applyNumberFormat="1" applyFont="1" applyFill="1" applyAlignment="1">
      <alignment horizontal="center"/>
    </xf>
    <xf numFmtId="3" fontId="57" fillId="0" borderId="12" xfId="0" applyNumberFormat="1" applyFont="1" applyFill="1" applyBorder="1" applyAlignment="1">
      <alignment horizontal="center" vertical="center"/>
    </xf>
    <xf numFmtId="165" fontId="48" fillId="0" borderId="0" xfId="411" applyNumberFormat="1" applyFont="1" applyFill="1" applyAlignment="1">
      <alignment horizontal="left" vertical="center"/>
    </xf>
    <xf numFmtId="0" fontId="60" fillId="0" borderId="1" xfId="0" applyFont="1" applyFill="1" applyBorder="1" applyAlignment="1">
      <alignment horizontal="left"/>
    </xf>
    <xf numFmtId="3" fontId="46" fillId="0" borderId="0" xfId="0" applyNumberFormat="1" applyFont="1" applyAlignment="1">
      <alignment horizontal="center"/>
    </xf>
    <xf numFmtId="3" fontId="67" fillId="0" borderId="0" xfId="0" applyNumberFormat="1" applyFont="1" applyAlignment="1">
      <alignment horizontal="left"/>
    </xf>
    <xf numFmtId="0" fontId="46" fillId="0" borderId="0" xfId="0" applyFont="1" applyAlignment="1">
      <alignment horizontal="center"/>
    </xf>
    <xf numFmtId="1" fontId="61" fillId="0" borderId="0" xfId="410" applyNumberFormat="1" applyFont="1" applyAlignment="1">
      <alignment horizontal="center"/>
    </xf>
    <xf numFmtId="1" fontId="47" fillId="0" borderId="0" xfId="0" applyNumberFormat="1" applyFont="1" applyAlignment="1">
      <alignment horizontal="center" vertical="top"/>
    </xf>
    <xf numFmtId="1" fontId="48" fillId="0" borderId="0" xfId="0" applyNumberFormat="1" applyFont="1" applyAlignment="1"/>
    <xf numFmtId="0" fontId="48" fillId="0" borderId="0" xfId="0" applyFont="1" applyAlignment="1"/>
    <xf numFmtId="0" fontId="60" fillId="0" borderId="1" xfId="443" applyFont="1" applyFill="1" applyBorder="1" applyAlignment="1">
      <alignment horizontal="center" vertical="center" wrapText="1" shrinkToFit="1"/>
    </xf>
    <xf numFmtId="176" fontId="60" fillId="0" borderId="1" xfId="425" applyNumberFormat="1" applyFont="1" applyFill="1" applyBorder="1" applyAlignment="1" applyProtection="1">
      <alignment horizontal="center"/>
    </xf>
    <xf numFmtId="171" fontId="57" fillId="0" borderId="13" xfId="0" applyNumberFormat="1" applyFont="1" applyFill="1" applyBorder="1" applyAlignment="1">
      <alignment horizontal="center" vertical="center"/>
    </xf>
    <xf numFmtId="0" fontId="49" fillId="0" borderId="0" xfId="0" applyFont="1" applyFill="1" applyAlignment="1"/>
    <xf numFmtId="0" fontId="60" fillId="0" borderId="1" xfId="0" applyFont="1" applyBorder="1"/>
    <xf numFmtId="0" fontId="60" fillId="0" borderId="0" xfId="0" applyFont="1" applyFill="1" applyBorder="1" applyAlignment="1">
      <alignment horizontal="left"/>
    </xf>
    <xf numFmtId="0" fontId="60" fillId="0" borderId="0" xfId="425" applyFont="1" applyFill="1" applyBorder="1" applyProtection="1"/>
    <xf numFmtId="0" fontId="60" fillId="0" borderId="0" xfId="425" applyFont="1" applyFill="1" applyBorder="1" applyAlignment="1" applyProtection="1">
      <alignment horizontal="center"/>
    </xf>
    <xf numFmtId="3" fontId="65" fillId="0" borderId="11" xfId="410" applyNumberFormat="1" applyFont="1" applyFill="1" applyBorder="1" applyAlignment="1">
      <alignment horizontal="center" vertical="center"/>
    </xf>
    <xf numFmtId="3" fontId="46" fillId="0" borderId="0" xfId="0" applyNumberFormat="1" applyFont="1" applyAlignment="1">
      <alignment horizontal="left"/>
    </xf>
    <xf numFmtId="3" fontId="47" fillId="0" borderId="0" xfId="0" applyNumberFormat="1" applyFont="1" applyAlignment="1">
      <alignment horizontal="center" vertical="top"/>
    </xf>
    <xf numFmtId="0" fontId="60" fillId="0" borderId="0" xfId="0" applyFont="1" applyFill="1" applyAlignment="1"/>
    <xf numFmtId="0" fontId="60" fillId="0" borderId="0" xfId="0" applyFont="1" applyFill="1" applyAlignment="1">
      <alignment horizontal="left"/>
    </xf>
    <xf numFmtId="0" fontId="60" fillId="0" borderId="0" xfId="0" applyFont="1" applyFill="1"/>
    <xf numFmtId="0" fontId="53" fillId="0" borderId="0" xfId="0" applyFont="1" applyFill="1" applyAlignment="1">
      <alignment vertical="center"/>
    </xf>
    <xf numFmtId="169" fontId="48" fillId="0" borderId="0" xfId="0" applyNumberFormat="1" applyFont="1" applyFill="1" applyBorder="1" applyAlignment="1"/>
    <xf numFmtId="169" fontId="53" fillId="0" borderId="0" xfId="0" applyNumberFormat="1" applyFont="1" applyFill="1" applyAlignment="1"/>
    <xf numFmtId="3" fontId="53" fillId="0" borderId="0" xfId="0" applyNumberFormat="1" applyFont="1" applyFill="1" applyAlignment="1"/>
    <xf numFmtId="0" fontId="48" fillId="0" borderId="0" xfId="411" applyFont="1" applyFill="1" applyAlignment="1">
      <alignment vertical="center"/>
    </xf>
    <xf numFmtId="49" fontId="57" fillId="0" borderId="1" xfId="0" applyNumberFormat="1" applyFont="1" applyFill="1" applyBorder="1" applyAlignment="1">
      <alignment horizontal="right" vertical="center"/>
    </xf>
    <xf numFmtId="49" fontId="60" fillId="0" borderId="1" xfId="0" applyNumberFormat="1" applyFont="1" applyFill="1" applyBorder="1" applyAlignment="1">
      <alignment horizontal="right" vertical="center"/>
    </xf>
    <xf numFmtId="0" fontId="60" fillId="0" borderId="1" xfId="443" applyFont="1" applyFill="1" applyBorder="1" applyAlignment="1">
      <alignment horizontal="center" vertical="center" shrinkToFit="1"/>
    </xf>
    <xf numFmtId="0" fontId="60" fillId="0" borderId="1" xfId="425" applyFont="1" applyFill="1" applyBorder="1" applyProtection="1"/>
    <xf numFmtId="3" fontId="62" fillId="0" borderId="0" xfId="0" applyNumberFormat="1" applyFont="1" applyFill="1" applyAlignment="1">
      <alignment horizontal="left"/>
    </xf>
    <xf numFmtId="3" fontId="48" fillId="0" borderId="0" xfId="0" applyNumberFormat="1" applyFont="1" applyFill="1" applyAlignment="1">
      <alignment horizontal="center"/>
    </xf>
    <xf numFmtId="3" fontId="53" fillId="0" borderId="0" xfId="0" applyNumberFormat="1" applyFont="1" applyFill="1" applyAlignment="1">
      <alignment horizontal="center"/>
    </xf>
    <xf numFmtId="0" fontId="53" fillId="0" borderId="0" xfId="0" applyFont="1" applyFill="1" applyAlignment="1">
      <alignment horizontal="left"/>
    </xf>
    <xf numFmtId="3" fontId="48" fillId="0" borderId="1" xfId="0" applyNumberFormat="1" applyFont="1" applyBorder="1" applyAlignment="1">
      <alignment horizontal="left"/>
    </xf>
    <xf numFmtId="3" fontId="65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3" fontId="47" fillId="0" borderId="0" xfId="0" applyNumberFormat="1" applyFont="1" applyAlignment="1">
      <alignment horizontal="left"/>
    </xf>
    <xf numFmtId="0" fontId="57" fillId="0" borderId="1" xfId="0" applyFont="1" applyFill="1" applyBorder="1" applyAlignment="1">
      <alignment horizontal="right"/>
    </xf>
    <xf numFmtId="1" fontId="57" fillId="0" borderId="1" xfId="0" applyNumberFormat="1" applyFont="1" applyFill="1" applyBorder="1" applyAlignment="1">
      <alignment horizontal="right" vertical="center"/>
    </xf>
    <xf numFmtId="1" fontId="60" fillId="0" borderId="1" xfId="0" applyNumberFormat="1" applyFont="1" applyFill="1" applyBorder="1" applyAlignment="1">
      <alignment horizontal="right" vertical="center"/>
    </xf>
    <xf numFmtId="0" fontId="47" fillId="0" borderId="0" xfId="0" applyNumberFormat="1" applyFont="1" applyAlignment="1">
      <alignment horizontal="center" vertical="top"/>
    </xf>
    <xf numFmtId="0" fontId="65" fillId="0" borderId="12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left" vertical="center"/>
    </xf>
    <xf numFmtId="3" fontId="65" fillId="0" borderId="12" xfId="410" applyNumberFormat="1" applyFont="1" applyFill="1" applyBorder="1" applyAlignment="1">
      <alignment horizontal="center" vertical="center"/>
    </xf>
    <xf numFmtId="171" fontId="65" fillId="0" borderId="12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right"/>
    </xf>
    <xf numFmtId="0" fontId="69" fillId="0" borderId="1" xfId="425" applyFont="1" applyFill="1" applyBorder="1" applyProtection="1"/>
    <xf numFmtId="0" fontId="69" fillId="0" borderId="1" xfId="425" applyFont="1" applyFill="1" applyBorder="1" applyAlignment="1" applyProtection="1">
      <alignment horizontal="left"/>
    </xf>
    <xf numFmtId="0" fontId="69" fillId="0" borderId="1" xfId="425" applyFont="1" applyFill="1" applyBorder="1" applyAlignment="1" applyProtection="1">
      <alignment horizontal="center"/>
    </xf>
    <xf numFmtId="0" fontId="69" fillId="0" borderId="0" xfId="425" applyFont="1" applyFill="1" applyBorder="1" applyProtection="1"/>
    <xf numFmtId="1" fontId="48" fillId="0" borderId="0" xfId="0" applyNumberFormat="1" applyFont="1" applyFill="1" applyAlignment="1">
      <alignment horizontal="center"/>
    </xf>
    <xf numFmtId="0" fontId="48" fillId="0" borderId="0" xfId="0" applyFont="1" applyFill="1" applyBorder="1" applyAlignment="1">
      <alignment horizontal="left"/>
    </xf>
    <xf numFmtId="169" fontId="46" fillId="0" borderId="0" xfId="0" applyNumberFormat="1" applyFont="1" applyAlignment="1">
      <alignment horizontal="left"/>
    </xf>
    <xf numFmtId="2" fontId="59" fillId="0" borderId="0" xfId="410" applyNumberFormat="1" applyFont="1" applyBorder="1" applyAlignment="1">
      <alignment horizontal="left"/>
    </xf>
    <xf numFmtId="3" fontId="60" fillId="0" borderId="0" xfId="0" applyNumberFormat="1" applyFont="1" applyFill="1" applyBorder="1" applyAlignment="1">
      <alignment horizontal="left"/>
    </xf>
    <xf numFmtId="172" fontId="60" fillId="0" borderId="0" xfId="0" applyNumberFormat="1" applyFont="1" applyFill="1" applyBorder="1" applyAlignment="1">
      <alignment horizontal="left"/>
    </xf>
    <xf numFmtId="3" fontId="57" fillId="0" borderId="0" xfId="0" applyNumberFormat="1" applyFont="1" applyFill="1" applyBorder="1" applyAlignment="1">
      <alignment horizontal="left"/>
    </xf>
    <xf numFmtId="0" fontId="57" fillId="0" borderId="0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3" fontId="48" fillId="0" borderId="0" xfId="0" applyNumberFormat="1" applyFont="1" applyFill="1" applyBorder="1" applyAlignment="1">
      <alignment horizontal="center"/>
    </xf>
    <xf numFmtId="1" fontId="48" fillId="0" borderId="0" xfId="0" applyNumberFormat="1" applyFont="1" applyFill="1" applyAlignment="1"/>
    <xf numFmtId="0" fontId="46" fillId="0" borderId="0" xfId="0" applyFont="1" applyFill="1" applyAlignment="1">
      <alignment horizontal="center"/>
    </xf>
    <xf numFmtId="3" fontId="68" fillId="0" borderId="0" xfId="0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left"/>
    </xf>
    <xf numFmtId="4" fontId="57" fillId="0" borderId="0" xfId="0" applyNumberFormat="1" applyFont="1" applyFill="1" applyBorder="1" applyAlignment="1">
      <alignment horizontal="left"/>
    </xf>
    <xf numFmtId="3" fontId="60" fillId="0" borderId="1" xfId="410" applyNumberFormat="1" applyFont="1" applyFill="1" applyBorder="1" applyAlignment="1">
      <alignment horizontal="center"/>
    </xf>
    <xf numFmtId="169" fontId="47" fillId="0" borderId="0" xfId="410" applyNumberFormat="1" applyFont="1" applyAlignment="1">
      <alignment horizontal="left" vertical="center"/>
    </xf>
    <xf numFmtId="0" fontId="61" fillId="0" borderId="0" xfId="0" applyFont="1" applyAlignment="1">
      <alignment horizontal="left"/>
    </xf>
    <xf numFmtId="14" fontId="60" fillId="0" borderId="1" xfId="446" applyNumberFormat="1" applyFont="1" applyFill="1" applyBorder="1" applyAlignment="1">
      <alignment horizontal="center"/>
    </xf>
    <xf numFmtId="0" fontId="50" fillId="0" borderId="0" xfId="0" applyFont="1" applyFill="1" applyAlignment="1">
      <alignment horizontal="left" vertical="center"/>
    </xf>
    <xf numFmtId="49" fontId="64" fillId="0" borderId="0" xfId="0" applyNumberFormat="1" applyFont="1" applyFill="1" applyAlignment="1">
      <alignment horizontal="left" vertical="center"/>
    </xf>
    <xf numFmtId="0" fontId="49" fillId="0" borderId="0" xfId="0" applyFont="1" applyFill="1" applyAlignment="1">
      <alignment horizontal="left"/>
    </xf>
    <xf numFmtId="169" fontId="48" fillId="0" borderId="0" xfId="0" applyNumberFormat="1" applyFont="1" applyFill="1" applyAlignment="1">
      <alignment horizontal="left"/>
    </xf>
    <xf numFmtId="165" fontId="53" fillId="0" borderId="0" xfId="0" applyNumberFormat="1" applyFont="1" applyFill="1" applyAlignment="1">
      <alignment horizontal="left"/>
    </xf>
    <xf numFmtId="170" fontId="53" fillId="0" borderId="0" xfId="0" applyNumberFormat="1" applyFont="1" applyFill="1" applyAlignment="1">
      <alignment horizontal="left"/>
    </xf>
    <xf numFmtId="173" fontId="48" fillId="0" borderId="0" xfId="0" applyNumberFormat="1" applyFont="1" applyFill="1" applyAlignment="1">
      <alignment horizontal="left"/>
    </xf>
    <xf numFmtId="174" fontId="53" fillId="0" borderId="0" xfId="0" applyNumberFormat="1" applyFont="1" applyFill="1" applyAlignment="1">
      <alignment horizontal="left"/>
    </xf>
    <xf numFmtId="0" fontId="0" fillId="0" borderId="0" xfId="0" applyFill="1"/>
    <xf numFmtId="169" fontId="47" fillId="0" borderId="0" xfId="41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61" fillId="0" borderId="0" xfId="0" applyFont="1" applyFill="1" applyAlignment="1">
      <alignment horizontal="left"/>
    </xf>
    <xf numFmtId="0" fontId="61" fillId="0" borderId="0" xfId="0" applyFont="1" applyFill="1"/>
    <xf numFmtId="3" fontId="0" fillId="0" borderId="0" xfId="0" applyNumberFormat="1" applyFill="1" applyAlignment="1">
      <alignment horizontal="center"/>
    </xf>
    <xf numFmtId="175" fontId="47" fillId="0" borderId="0" xfId="0" applyNumberFormat="1" applyFont="1" applyFill="1" applyAlignment="1">
      <alignment horizontal="left"/>
    </xf>
    <xf numFmtId="170" fontId="47" fillId="0" borderId="0" xfId="410" applyNumberFormat="1" applyFont="1" applyFill="1" applyAlignment="1">
      <alignment horizontal="left" vertical="center"/>
    </xf>
    <xf numFmtId="3" fontId="47" fillId="0" borderId="0" xfId="0" applyNumberFormat="1" applyFont="1" applyFill="1" applyAlignment="1">
      <alignment horizontal="center"/>
    </xf>
    <xf numFmtId="3" fontId="47" fillId="0" borderId="0" xfId="0" applyNumberFormat="1" applyFont="1" applyFill="1" applyAlignment="1">
      <alignment horizontal="center" vertical="center"/>
    </xf>
    <xf numFmtId="167" fontId="47" fillId="0" borderId="0" xfId="0" applyNumberFormat="1" applyFont="1" applyFill="1" applyAlignment="1">
      <alignment horizontal="left"/>
    </xf>
    <xf numFmtId="173" fontId="47" fillId="0" borderId="0" xfId="410" applyNumberFormat="1" applyFont="1" applyFill="1" applyAlignment="1">
      <alignment horizontal="left" vertical="center"/>
    </xf>
    <xf numFmtId="3" fontId="0" fillId="0" borderId="0" xfId="0" applyNumberFormat="1" applyAlignment="1">
      <alignment horizontal="left"/>
    </xf>
    <xf numFmtId="169" fontId="60" fillId="0" borderId="0" xfId="410" applyNumberFormat="1" applyFont="1" applyFill="1" applyBorder="1" applyAlignment="1">
      <alignment horizontal="center"/>
    </xf>
    <xf numFmtId="176" fontId="61" fillId="0" borderId="0" xfId="0" applyNumberFormat="1" applyFont="1" applyFill="1" applyBorder="1" applyAlignment="1">
      <alignment horizontal="center"/>
    </xf>
    <xf numFmtId="169" fontId="53" fillId="0" borderId="0" xfId="0" applyNumberFormat="1" applyFont="1" applyFill="1" applyAlignment="1">
      <alignment horizontal="left"/>
    </xf>
    <xf numFmtId="4" fontId="60" fillId="0" borderId="1" xfId="0" applyNumberFormat="1" applyFont="1" applyFill="1" applyBorder="1" applyAlignment="1">
      <alignment horizontal="left" vertical="center"/>
    </xf>
    <xf numFmtId="0" fontId="60" fillId="0" borderId="1" xfId="411" applyFont="1" applyFill="1" applyBorder="1" applyAlignment="1" applyProtection="1">
      <alignment horizontal="left"/>
    </xf>
    <xf numFmtId="0" fontId="69" fillId="0" borderId="17" xfId="425" applyFont="1" applyFill="1" applyBorder="1" applyProtection="1"/>
    <xf numFmtId="0" fontId="69" fillId="0" borderId="17" xfId="425" applyFont="1" applyFill="1" applyBorder="1" applyAlignment="1" applyProtection="1">
      <alignment horizontal="left"/>
    </xf>
    <xf numFmtId="0" fontId="47" fillId="0" borderId="0" xfId="0" applyFont="1" applyAlignment="1"/>
    <xf numFmtId="49" fontId="49" fillId="0" borderId="0" xfId="410" applyNumberFormat="1" applyFont="1" applyFill="1" applyAlignment="1">
      <alignment horizontal="left" vertical="top"/>
    </xf>
    <xf numFmtId="0" fontId="60" fillId="0" borderId="1" xfId="446" applyFont="1" applyFill="1" applyBorder="1"/>
    <xf numFmtId="0" fontId="60" fillId="0" borderId="1" xfId="412" applyFont="1" applyFill="1" applyBorder="1" applyAlignment="1">
      <alignment horizontal="left" vertical="center"/>
    </xf>
    <xf numFmtId="178" fontId="53" fillId="0" borderId="0" xfId="0" applyNumberFormat="1" applyFont="1" applyFill="1" applyAlignment="1">
      <alignment horizontal="left"/>
    </xf>
    <xf numFmtId="169" fontId="49" fillId="0" borderId="0" xfId="410" applyNumberFormat="1" applyFont="1" applyFill="1" applyAlignment="1">
      <alignment horizontal="left" vertical="center"/>
    </xf>
    <xf numFmtId="0" fontId="60" fillId="0" borderId="1" xfId="454" applyFont="1" applyFill="1" applyBorder="1" applyAlignment="1">
      <alignment horizontal="left" vertical="center"/>
    </xf>
    <xf numFmtId="14" fontId="60" fillId="0" borderId="1" xfId="454" applyNumberFormat="1" applyFont="1" applyFill="1" applyBorder="1" applyAlignment="1">
      <alignment horizontal="center" vertical="center"/>
    </xf>
    <xf numFmtId="3" fontId="69" fillId="0" borderId="15" xfId="425" applyNumberFormat="1" applyFont="1" applyFill="1" applyBorder="1" applyAlignment="1" applyProtection="1">
      <alignment horizontal="center"/>
    </xf>
    <xf numFmtId="3" fontId="69" fillId="0" borderId="16" xfId="425" applyNumberFormat="1" applyFont="1" applyFill="1" applyBorder="1" applyAlignment="1" applyProtection="1">
      <alignment horizontal="center"/>
    </xf>
    <xf numFmtId="3" fontId="60" fillId="0" borderId="1" xfId="454" applyNumberFormat="1" applyFont="1" applyFill="1" applyBorder="1" applyAlignment="1">
      <alignment horizontal="center" vertical="center"/>
    </xf>
    <xf numFmtId="1" fontId="60" fillId="0" borderId="1" xfId="454" applyNumberFormat="1" applyFont="1" applyFill="1" applyBorder="1" applyAlignment="1">
      <alignment horizontal="center"/>
    </xf>
    <xf numFmtId="172" fontId="0" fillId="0" borderId="0" xfId="0" applyNumberFormat="1" applyFill="1"/>
    <xf numFmtId="0" fontId="0" fillId="0" borderId="0" xfId="0" applyAlignment="1">
      <alignment horizontal="center"/>
    </xf>
    <xf numFmtId="3" fontId="60" fillId="24" borderId="1" xfId="0" applyNumberFormat="1" applyFont="1" applyFill="1" applyBorder="1" applyAlignment="1">
      <alignment horizontal="center" vertical="center"/>
    </xf>
    <xf numFmtId="0" fontId="60" fillId="24" borderId="1" xfId="455" applyFont="1" applyFill="1" applyBorder="1" applyAlignment="1">
      <alignment horizontal="left" vertical="center"/>
    </xf>
    <xf numFmtId="0" fontId="60" fillId="24" borderId="1" xfId="443" applyFont="1" applyFill="1" applyBorder="1" applyAlignment="1">
      <alignment horizontal="center" vertical="center" shrinkToFit="1"/>
    </xf>
    <xf numFmtId="4" fontId="60" fillId="24" borderId="1" xfId="0" applyNumberFormat="1" applyFont="1" applyFill="1" applyBorder="1" applyAlignment="1">
      <alignment horizontal="left" vertical="center"/>
    </xf>
    <xf numFmtId="0" fontId="60" fillId="0" borderId="1" xfId="455" applyFont="1" applyBorder="1" applyAlignment="1">
      <alignment horizontal="left" vertical="center"/>
    </xf>
    <xf numFmtId="0" fontId="60" fillId="25" borderId="1" xfId="0" applyFont="1" applyFill="1" applyBorder="1" applyAlignment="1">
      <alignment vertical="top" wrapText="1"/>
    </xf>
    <xf numFmtId="14" fontId="60" fillId="24" borderId="1" xfId="455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horizontal="left"/>
    </xf>
    <xf numFmtId="0" fontId="60" fillId="24" borderId="17" xfId="443" applyFont="1" applyFill="1" applyBorder="1" applyAlignment="1">
      <alignment horizontal="center" vertical="center" shrinkToFit="1"/>
    </xf>
    <xf numFmtId="3" fontId="64" fillId="0" borderId="0" xfId="0" applyNumberFormat="1" applyFont="1" applyFill="1" applyBorder="1" applyAlignment="1">
      <alignment horizontal="left"/>
    </xf>
    <xf numFmtId="3" fontId="60" fillId="0" borderId="0" xfId="0" applyNumberFormat="1" applyFont="1" applyFill="1" applyBorder="1" applyAlignment="1">
      <alignment horizontal="center"/>
    </xf>
    <xf numFmtId="1" fontId="48" fillId="0" borderId="0" xfId="0" applyNumberFormat="1" applyFont="1" applyFill="1" applyBorder="1" applyAlignment="1"/>
    <xf numFmtId="0" fontId="46" fillId="0" borderId="0" xfId="0" applyFont="1" applyFill="1" applyBorder="1" applyAlignment="1">
      <alignment horizontal="center"/>
    </xf>
    <xf numFmtId="0" fontId="46" fillId="0" borderId="0" xfId="0" applyFont="1" applyFill="1" applyBorder="1"/>
    <xf numFmtId="1" fontId="60" fillId="0" borderId="1" xfId="455" applyNumberFormat="1" applyFont="1" applyBorder="1" applyAlignment="1">
      <alignment horizontal="center"/>
    </xf>
    <xf numFmtId="0" fontId="60" fillId="0" borderId="17" xfId="378" applyFont="1" applyFill="1" applyBorder="1" applyAlignment="1">
      <alignment horizontal="left" vertical="center"/>
    </xf>
    <xf numFmtId="0" fontId="60" fillId="24" borderId="1" xfId="454" applyFont="1" applyFill="1" applyBorder="1" applyAlignment="1">
      <alignment horizontal="left" vertical="center"/>
    </xf>
    <xf numFmtId="3" fontId="48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0" fillId="0" borderId="0" xfId="0" applyNumberFormat="1" applyFill="1"/>
    <xf numFmtId="3" fontId="60" fillId="24" borderId="15" xfId="0" applyNumberFormat="1" applyFont="1" applyFill="1" applyBorder="1" applyAlignment="1">
      <alignment horizontal="center" vertical="center"/>
    </xf>
    <xf numFmtId="0" fontId="60" fillId="24" borderId="1" xfId="456" applyFont="1" applyFill="1" applyBorder="1" applyAlignment="1">
      <alignment horizontal="left" vertical="center"/>
    </xf>
    <xf numFmtId="0" fontId="60" fillId="0" borderId="15" xfId="0" applyFont="1" applyBorder="1" applyAlignment="1">
      <alignment horizontal="left"/>
    </xf>
    <xf numFmtId="4" fontId="60" fillId="24" borderId="1" xfId="443" applyNumberFormat="1" applyFont="1" applyFill="1" applyBorder="1" applyAlignment="1">
      <alignment horizontal="left" vertical="center"/>
    </xf>
    <xf numFmtId="4" fontId="60" fillId="24" borderId="1" xfId="456" applyNumberFormat="1" applyFont="1" applyFill="1" applyBorder="1" applyAlignment="1">
      <alignment horizontal="left" vertical="center"/>
    </xf>
    <xf numFmtId="0" fontId="60" fillId="0" borderId="14" xfId="443" applyFont="1" applyFill="1" applyBorder="1" applyAlignment="1">
      <alignment horizontal="center" vertical="center" wrapText="1" shrinkToFit="1"/>
    </xf>
    <xf numFmtId="14" fontId="60" fillId="24" borderId="1" xfId="456" applyNumberFormat="1" applyFont="1" applyFill="1" applyBorder="1" applyAlignment="1">
      <alignment horizontal="center" vertical="center"/>
    </xf>
    <xf numFmtId="3" fontId="60" fillId="24" borderId="16" xfId="0" applyNumberFormat="1" applyFont="1" applyFill="1" applyBorder="1" applyAlignment="1">
      <alignment horizontal="center" vertical="center"/>
    </xf>
    <xf numFmtId="0" fontId="60" fillId="24" borderId="17" xfId="456" applyFont="1" applyFill="1" applyBorder="1" applyAlignment="1">
      <alignment horizontal="left" vertical="center"/>
    </xf>
    <xf numFmtId="0" fontId="60" fillId="0" borderId="16" xfId="0" applyFont="1" applyBorder="1" applyAlignment="1">
      <alignment horizontal="left"/>
    </xf>
    <xf numFmtId="4" fontId="60" fillId="24" borderId="17" xfId="443" applyNumberFormat="1" applyFont="1" applyFill="1" applyBorder="1" applyAlignment="1">
      <alignment horizontal="left" vertical="center"/>
    </xf>
    <xf numFmtId="4" fontId="60" fillId="24" borderId="17" xfId="456" applyNumberFormat="1" applyFont="1" applyFill="1" applyBorder="1" applyAlignment="1">
      <alignment horizontal="left" vertical="center"/>
    </xf>
    <xf numFmtId="0" fontId="60" fillId="0" borderId="18" xfId="443" applyFont="1" applyFill="1" applyBorder="1" applyAlignment="1">
      <alignment horizontal="center" vertical="center" wrapText="1" shrinkToFit="1"/>
    </xf>
    <xf numFmtId="14" fontId="60" fillId="24" borderId="17" xfId="456" applyNumberFormat="1" applyFont="1" applyFill="1" applyBorder="1" applyAlignment="1">
      <alignment horizontal="center" vertical="center"/>
    </xf>
    <xf numFmtId="0" fontId="60" fillId="0" borderId="1" xfId="425" applyFont="1" applyFill="1" applyBorder="1" applyAlignment="1" applyProtection="1">
      <alignment horizontal="center"/>
    </xf>
    <xf numFmtId="176" fontId="69" fillId="0" borderId="1" xfId="425" applyNumberFormat="1" applyFont="1" applyFill="1" applyBorder="1" applyAlignment="1" applyProtection="1">
      <alignment horizontal="center"/>
    </xf>
    <xf numFmtId="3" fontId="60" fillId="24" borderId="16" xfId="456" applyNumberFormat="1" applyFont="1" applyFill="1" applyBorder="1" applyAlignment="1">
      <alignment horizontal="center" vertical="center"/>
    </xf>
    <xf numFmtId="3" fontId="60" fillId="0" borderId="1" xfId="410" applyNumberFormat="1" applyFont="1" applyFill="1" applyBorder="1" applyAlignment="1" applyProtection="1">
      <alignment horizontal="center"/>
    </xf>
    <xf numFmtId="3" fontId="60" fillId="0" borderId="0" xfId="411" applyNumberFormat="1" applyFont="1" applyFill="1" applyBorder="1" applyAlignment="1" applyProtection="1">
      <alignment horizontal="right"/>
    </xf>
    <xf numFmtId="0" fontId="69" fillId="0" borderId="0" xfId="425" applyFont="1" applyFill="1" applyBorder="1" applyAlignment="1" applyProtection="1">
      <alignment horizontal="left"/>
    </xf>
    <xf numFmtId="0" fontId="69" fillId="0" borderId="0" xfId="425" applyFont="1" applyFill="1" applyBorder="1" applyAlignment="1" applyProtection="1">
      <alignment horizontal="center"/>
    </xf>
    <xf numFmtId="0" fontId="60" fillId="0" borderId="0" xfId="411" applyFont="1" applyFill="1" applyBorder="1" applyAlignment="1" applyProtection="1">
      <alignment horizontal="left"/>
    </xf>
    <xf numFmtId="0" fontId="60" fillId="0" borderId="0" xfId="0" applyFont="1" applyFill="1" applyBorder="1"/>
    <xf numFmtId="176" fontId="60" fillId="0" borderId="0" xfId="410" applyNumberFormat="1" applyFont="1" applyFill="1" applyBorder="1" applyAlignment="1" applyProtection="1">
      <alignment horizontal="center"/>
    </xf>
    <xf numFmtId="0" fontId="60" fillId="0" borderId="17" xfId="378" applyFont="1" applyFill="1" applyBorder="1" applyAlignment="1">
      <alignment horizontal="center" vertical="center"/>
    </xf>
    <xf numFmtId="0" fontId="60" fillId="0" borderId="17" xfId="0" applyFont="1" applyFill="1" applyBorder="1" applyAlignment="1">
      <alignment horizontal="center"/>
    </xf>
    <xf numFmtId="14" fontId="60" fillId="0" borderId="1" xfId="378" applyNumberFormat="1" applyFont="1" applyFill="1" applyBorder="1" applyAlignment="1">
      <alignment horizontal="center" vertical="center"/>
    </xf>
    <xf numFmtId="4" fontId="60" fillId="0" borderId="17" xfId="378" applyNumberFormat="1" applyFont="1" applyFill="1" applyBorder="1" applyAlignment="1">
      <alignment horizontal="left" vertical="center"/>
    </xf>
    <xf numFmtId="0" fontId="60" fillId="24" borderId="1" xfId="457" applyFont="1" applyFill="1" applyBorder="1" applyAlignment="1">
      <alignment horizontal="left" vertical="center"/>
    </xf>
    <xf numFmtId="0" fontId="60" fillId="0" borderId="1" xfId="457" applyFont="1" applyBorder="1" applyAlignment="1">
      <alignment horizontal="left" vertical="center"/>
    </xf>
    <xf numFmtId="0" fontId="60" fillId="0" borderId="0" xfId="0" applyFont="1"/>
    <xf numFmtId="14" fontId="60" fillId="24" borderId="1" xfId="457" applyNumberFormat="1" applyFont="1" applyFill="1" applyBorder="1" applyAlignment="1">
      <alignment horizontal="center" vertical="center"/>
    </xf>
    <xf numFmtId="0" fontId="60" fillId="24" borderId="17" xfId="457" applyFont="1" applyFill="1" applyBorder="1" applyAlignment="1">
      <alignment horizontal="left" vertical="center"/>
    </xf>
    <xf numFmtId="0" fontId="60" fillId="0" borderId="17" xfId="0" applyFont="1" applyBorder="1"/>
    <xf numFmtId="0" fontId="60" fillId="0" borderId="17" xfId="457" applyFont="1" applyBorder="1" applyAlignment="1">
      <alignment horizontal="left" vertical="center"/>
    </xf>
    <xf numFmtId="0" fontId="60" fillId="0" borderId="17" xfId="443" applyFont="1" applyFill="1" applyBorder="1" applyAlignment="1">
      <alignment horizontal="center" vertical="center" wrapText="1" shrinkToFit="1"/>
    </xf>
    <xf numFmtId="14" fontId="60" fillId="24" borderId="17" xfId="457" applyNumberFormat="1" applyFont="1" applyFill="1" applyBorder="1" applyAlignment="1">
      <alignment horizontal="center" vertical="center"/>
    </xf>
    <xf numFmtId="1" fontId="60" fillId="0" borderId="1" xfId="457" applyNumberFormat="1" applyFont="1" applyBorder="1" applyAlignment="1">
      <alignment horizontal="center"/>
    </xf>
    <xf numFmtId="1" fontId="60" fillId="0" borderId="1" xfId="449" applyNumberFormat="1" applyFont="1" applyBorder="1" applyAlignment="1">
      <alignment horizontal="center"/>
    </xf>
    <xf numFmtId="0" fontId="60" fillId="0" borderId="15" xfId="0" applyFont="1" applyFill="1" applyBorder="1" applyAlignment="1">
      <alignment horizontal="left"/>
    </xf>
    <xf numFmtId="0" fontId="60" fillId="0" borderId="16" xfId="0" applyFont="1" applyFill="1" applyBorder="1" applyAlignment="1">
      <alignment horizontal="center"/>
    </xf>
    <xf numFmtId="0" fontId="60" fillId="0" borderId="17" xfId="425" applyFont="1" applyFill="1" applyBorder="1" applyProtection="1"/>
    <xf numFmtId="3" fontId="60" fillId="24" borderId="15" xfId="455" applyNumberFormat="1" applyFont="1" applyFill="1" applyBorder="1" applyAlignment="1">
      <alignment horizontal="center" vertical="center"/>
    </xf>
    <xf numFmtId="3" fontId="60" fillId="24" borderId="1" xfId="457" applyNumberFormat="1" applyFont="1" applyFill="1" applyBorder="1" applyAlignment="1">
      <alignment horizontal="center" vertical="center"/>
    </xf>
    <xf numFmtId="3" fontId="60" fillId="24" borderId="1" xfId="449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49" fillId="0" borderId="0" xfId="0" applyFont="1" applyFill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49" fillId="0" borderId="0" xfId="0" applyFont="1" applyFill="1" applyBorder="1" applyAlignment="1">
      <alignment horizontal="right"/>
    </xf>
    <xf numFmtId="3" fontId="49" fillId="0" borderId="0" xfId="410" applyNumberFormat="1" applyFont="1" applyFill="1" applyBorder="1" applyAlignment="1">
      <alignment horizontal="left" vertical="center"/>
    </xf>
    <xf numFmtId="49" fontId="49" fillId="0" borderId="0" xfId="0" applyNumberFormat="1" applyFont="1" applyFill="1" applyBorder="1" applyAlignment="1">
      <alignment horizontal="left" vertical="center"/>
    </xf>
    <xf numFmtId="0" fontId="52" fillId="0" borderId="0" xfId="0" applyFont="1" applyFill="1" applyAlignment="1">
      <alignment horizont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left" vertical="center"/>
    </xf>
    <xf numFmtId="0" fontId="49" fillId="0" borderId="0" xfId="0" applyFont="1" applyFill="1" applyAlignment="1">
      <alignment horizontal="right" vertical="center"/>
    </xf>
    <xf numFmtId="0" fontId="60" fillId="0" borderId="0" xfId="0" applyFont="1" applyBorder="1"/>
    <xf numFmtId="0" fontId="60" fillId="24" borderId="1" xfId="458" applyFont="1" applyFill="1" applyBorder="1" applyAlignment="1">
      <alignment horizontal="left" vertical="center"/>
    </xf>
    <xf numFmtId="0" fontId="60" fillId="0" borderId="1" xfId="458" applyFont="1" applyBorder="1"/>
    <xf numFmtId="0" fontId="60" fillId="0" borderId="1" xfId="458" applyFont="1" applyBorder="1" applyAlignment="1">
      <alignment horizontal="left" vertical="center"/>
    </xf>
    <xf numFmtId="14" fontId="60" fillId="24" borderId="1" xfId="458" applyNumberFormat="1" applyFont="1" applyFill="1" applyBorder="1" applyAlignment="1">
      <alignment horizontal="center" vertical="center"/>
    </xf>
    <xf numFmtId="1" fontId="60" fillId="0" borderId="1" xfId="0" applyNumberFormat="1" applyFont="1" applyFill="1" applyBorder="1" applyAlignment="1"/>
    <xf numFmtId="0" fontId="60" fillId="0" borderId="1" xfId="0" applyFont="1" applyBorder="1" applyAlignment="1">
      <alignment horizontal="left" vertical="center"/>
    </xf>
    <xf numFmtId="1" fontId="60" fillId="0" borderId="1" xfId="0" applyNumberFormat="1" applyFont="1" applyFill="1" applyBorder="1" applyAlignment="1">
      <alignment horizontal="center"/>
    </xf>
    <xf numFmtId="1" fontId="60" fillId="0" borderId="1" xfId="0" applyNumberFormat="1" applyFont="1" applyFill="1" applyBorder="1" applyAlignment="1">
      <alignment horizontal="center" vertical="center" wrapText="1"/>
    </xf>
    <xf numFmtId="1" fontId="60" fillId="0" borderId="1" xfId="453" applyNumberFormat="1" applyFont="1" applyFill="1" applyBorder="1" applyAlignment="1">
      <alignment horizontal="center"/>
    </xf>
    <xf numFmtId="1" fontId="60" fillId="0" borderId="1" xfId="458" applyNumberFormat="1" applyFont="1" applyBorder="1" applyAlignment="1">
      <alignment horizontal="center"/>
    </xf>
    <xf numFmtId="1" fontId="60" fillId="0" borderId="1" xfId="451" applyNumberFormat="1" applyFont="1" applyFill="1" applyBorder="1" applyAlignment="1">
      <alignment horizontal="center"/>
    </xf>
    <xf numFmtId="3" fontId="60" fillId="0" borderId="1" xfId="453" applyNumberFormat="1" applyFont="1" applyFill="1" applyBorder="1" applyAlignment="1">
      <alignment horizontal="center" vertical="center"/>
    </xf>
    <xf numFmtId="3" fontId="60" fillId="0" borderId="15" xfId="458" applyNumberFormat="1" applyFont="1" applyBorder="1" applyAlignment="1">
      <alignment horizontal="center"/>
    </xf>
    <xf numFmtId="3" fontId="60" fillId="0" borderId="1" xfId="451" applyNumberFormat="1" applyFont="1" applyFill="1" applyBorder="1" applyAlignment="1">
      <alignment horizontal="center" vertical="center"/>
    </xf>
    <xf numFmtId="10" fontId="47" fillId="0" borderId="0" xfId="0" applyNumberFormat="1" applyFont="1" applyAlignment="1">
      <alignment horizontal="center" vertical="top"/>
    </xf>
    <xf numFmtId="0" fontId="60" fillId="0" borderId="1" xfId="0" applyFont="1" applyFill="1" applyBorder="1" applyAlignment="1">
      <alignment horizontal="center" vertical="center"/>
    </xf>
    <xf numFmtId="0" fontId="60" fillId="24" borderId="1" xfId="456" applyFont="1" applyFill="1" applyBorder="1" applyAlignment="1">
      <alignment horizontal="center" vertical="center"/>
    </xf>
    <xf numFmtId="1" fontId="60" fillId="24" borderId="1" xfId="456" applyNumberFormat="1" applyFont="1" applyFill="1" applyBorder="1" applyAlignment="1">
      <alignment vertical="center"/>
    </xf>
    <xf numFmtId="3" fontId="60" fillId="0" borderId="15" xfId="0" applyNumberFormat="1" applyFont="1" applyFill="1" applyBorder="1" applyAlignment="1">
      <alignment horizontal="center" vertical="center"/>
    </xf>
    <xf numFmtId="0" fontId="60" fillId="0" borderId="1" xfId="446" applyFont="1" applyFill="1" applyBorder="1" applyAlignment="1">
      <alignment horizontal="center"/>
    </xf>
    <xf numFmtId="0" fontId="60" fillId="0" borderId="1" xfId="446" applyFont="1" applyFill="1" applyBorder="1" applyAlignment="1"/>
    <xf numFmtId="0" fontId="60" fillId="24" borderId="15" xfId="455" applyFont="1" applyFill="1" applyBorder="1" applyAlignment="1">
      <alignment horizontal="center" vertical="center"/>
    </xf>
    <xf numFmtId="1" fontId="60" fillId="0" borderId="1" xfId="455" applyNumberFormat="1" applyFont="1" applyBorder="1" applyAlignment="1"/>
    <xf numFmtId="0" fontId="60" fillId="0" borderId="17" xfId="443" applyFont="1" applyFill="1" applyBorder="1" applyAlignment="1">
      <alignment horizontal="center" vertical="center" shrinkToFit="1"/>
    </xf>
    <xf numFmtId="0" fontId="60" fillId="0" borderId="1" xfId="378" applyFont="1" applyFill="1" applyBorder="1" applyAlignment="1">
      <alignment horizontal="left" vertical="center"/>
    </xf>
    <xf numFmtId="3" fontId="69" fillId="0" borderId="0" xfId="425" applyNumberFormat="1" applyFont="1" applyFill="1" applyBorder="1" applyAlignment="1" applyProtection="1">
      <alignment horizontal="center"/>
    </xf>
    <xf numFmtId="176" fontId="69" fillId="0" borderId="0" xfId="425" applyNumberFormat="1" applyFont="1" applyFill="1" applyBorder="1" applyAlignment="1" applyProtection="1">
      <alignment horizontal="center"/>
    </xf>
    <xf numFmtId="3" fontId="48" fillId="0" borderId="14" xfId="0" applyNumberFormat="1" applyFont="1" applyBorder="1" applyAlignment="1">
      <alignment horizontal="left"/>
    </xf>
    <xf numFmtId="3" fontId="48" fillId="0" borderId="15" xfId="0" applyNumberFormat="1" applyFont="1" applyBorder="1" applyAlignment="1">
      <alignment horizontal="left"/>
    </xf>
    <xf numFmtId="0" fontId="65" fillId="0" borderId="1" xfId="0" applyFont="1" applyFill="1" applyBorder="1" applyAlignment="1">
      <alignment horizontal="left"/>
    </xf>
    <xf numFmtId="0" fontId="48" fillId="0" borderId="1" xfId="0" applyFont="1" applyFill="1" applyBorder="1" applyAlignment="1">
      <alignment horizontal="left"/>
    </xf>
    <xf numFmtId="0" fontId="53" fillId="0" borderId="1" xfId="0" applyFont="1" applyFill="1" applyBorder="1" applyAlignment="1">
      <alignment horizontal="left"/>
    </xf>
    <xf numFmtId="0" fontId="60" fillId="0" borderId="1" xfId="0" applyFont="1" applyBorder="1" applyAlignment="1">
      <alignment horizontal="center" vertical="center" wrapText="1"/>
    </xf>
    <xf numFmtId="1" fontId="60" fillId="24" borderId="17" xfId="456" applyNumberFormat="1" applyFont="1" applyFill="1" applyBorder="1" applyAlignment="1">
      <alignment horizontal="center" vertical="center"/>
    </xf>
    <xf numFmtId="3" fontId="60" fillId="24" borderId="15" xfId="454" applyNumberFormat="1" applyFont="1" applyFill="1" applyBorder="1" applyAlignment="1">
      <alignment horizontal="center" vertical="center"/>
    </xf>
    <xf numFmtId="3" fontId="60" fillId="0" borderId="0" xfId="410" applyNumberFormat="1" applyFont="1" applyFill="1" applyBorder="1" applyAlignment="1">
      <alignment horizontal="center"/>
    </xf>
    <xf numFmtId="0" fontId="60" fillId="24" borderId="1" xfId="443" applyFont="1" applyFill="1" applyBorder="1" applyAlignment="1">
      <alignment horizontal="left" vertical="center" shrinkToFit="1"/>
    </xf>
    <xf numFmtId="0" fontId="60" fillId="24" borderId="17" xfId="443" applyFont="1" applyFill="1" applyBorder="1" applyAlignment="1">
      <alignment horizontal="left" vertical="center" shrinkToFit="1"/>
    </xf>
  </cellXfs>
  <cellStyles count="45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14" xfId="448"/>
    <cellStyle name="Обычный 12 15" xfId="449"/>
    <cellStyle name="Обычный 12 16" xfId="450"/>
    <cellStyle name="Обычный 12 17" xfId="451"/>
    <cellStyle name="Обычный 12 19" xfId="452"/>
    <cellStyle name="Обычный 12 20" xfId="453"/>
    <cellStyle name="Обычный 12 23" xfId="455"/>
    <cellStyle name="Обычный 12 24" xfId="456"/>
    <cellStyle name="Обычный 12 25" xfId="457"/>
    <cellStyle name="Обычный 12 27" xfId="458"/>
    <cellStyle name="Обычный 12 3" xfId="435"/>
    <cellStyle name="Обычный 12 3 2" xfId="441"/>
    <cellStyle name="Обычный 12 6" xfId="444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7" xfId="445"/>
    <cellStyle name="Обычный 4" xfId="377"/>
    <cellStyle name="Обычный 4 6" xfId="412"/>
    <cellStyle name="Обычный 4 6 6" xfId="437"/>
    <cellStyle name="Обычный 4 7" xfId="413"/>
    <cellStyle name="Обычный 40" xfId="446"/>
    <cellStyle name="Обычный 41" xfId="447"/>
    <cellStyle name="Обычный 5" xfId="378"/>
    <cellStyle name="Обычный 52" xfId="454"/>
    <cellStyle name="Обычный 6" xfId="379"/>
    <cellStyle name="Обычный 7" xfId="380"/>
    <cellStyle name="Обычный 8" xfId="381"/>
    <cellStyle name="Обычный 9" xfId="1"/>
    <cellStyle name="Обычный_line" xfId="443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82"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81"/>
      <tableStyleElement type="totalRow" dxfId="80"/>
      <tableStyleElement type="firstRowStripe" dxfId="79"/>
      <tableStyleElement type="firstColumnStripe" dxfId="78"/>
      <tableStyleElement type="firstSubtotalColumn" dxfId="77"/>
      <tableStyleElement type="firstSubtotalRow" dxfId="76"/>
      <tableStyleElement type="secondSubtotalRow" dxfId="75"/>
      <tableStyleElement type="firstRowSubheading" dxfId="74"/>
      <tableStyleElement type="secondRowSubheading" dxfId="73"/>
      <tableStyleElement type="pageFieldLabels" dxfId="72"/>
      <tableStyleElement type="pageFieldValues" dxfId="7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previous week</c:v>
          </c:tx>
          <c:invertIfNegative val="0"/>
          <c:dLbls>
            <c:dLbl>
              <c:idx val="0"/>
              <c:layout>
                <c:manualLayout>
                  <c:x val="-1.6559138943740295E-2"/>
                  <c:y val="1.000638182404063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11-42B2-81E5-AEA23DC85D4C}"/>
                </c:ext>
              </c:extLst>
            </c:dLbl>
            <c:dLbl>
              <c:idx val="1"/>
              <c:layout>
                <c:manualLayout>
                  <c:x val="-3.1612901619867864E-2"/>
                  <c:y val="2.18323580042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DF-47AC-985A-36F6FBF22CD3}"/>
                </c:ext>
              </c:extLst>
            </c:dLbl>
            <c:dLbl>
              <c:idx val="2"/>
              <c:layout>
                <c:manualLayout>
                  <c:x val="-1.0571734630196204E-2"/>
                  <c:y val="5.258215651430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EF-40CD-8FD2-8BC55DA06263}"/>
                </c:ext>
              </c:extLst>
            </c:dLbl>
            <c:dLbl>
              <c:idx val="3"/>
              <c:layout>
                <c:manualLayout>
                  <c:x val="-2.4086020281804066E-2"/>
                  <c:y val="1.6374268503192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4-49F2-B1F0-ADD7CEF46E9B}"/>
                </c:ext>
              </c:extLst>
            </c:dLbl>
            <c:dLbl>
              <c:idx val="4"/>
              <c:layout>
                <c:manualLayout>
                  <c:x val="-3.0107525352255138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B5-411E-9F61-1093A84EECB1}"/>
                </c:ext>
              </c:extLst>
            </c:dLbl>
            <c:dLbl>
              <c:idx val="5"/>
              <c:layout>
                <c:manualLayout>
                  <c:x val="-1.50537626761275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89-48C1-8058-03A7816A3F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oil'!$C$40:$C$45</c:f>
              <c:numCache>
                <c:formatCode>#,##0</c:formatCode>
                <c:ptCount val="6"/>
                <c:pt idx="0">
                  <c:v>12000</c:v>
                </c:pt>
                <c:pt idx="1">
                  <c:v>29800</c:v>
                </c:pt>
                <c:pt idx="2" formatCode="General">
                  <c:v>0</c:v>
                </c:pt>
                <c:pt idx="3">
                  <c:v>6500</c:v>
                </c:pt>
                <c:pt idx="4">
                  <c:v>12600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1-42B2-81E5-AEA23DC85D4C}"/>
            </c:ext>
          </c:extLst>
        </c:ser>
        <c:ser>
          <c:idx val="1"/>
          <c:order val="1"/>
          <c:tx>
            <c:v>current week</c:v>
          </c:tx>
          <c:invertIfNegative val="0"/>
          <c:dLbls>
            <c:dLbl>
              <c:idx val="0"/>
              <c:layout>
                <c:manualLayout>
                  <c:x val="1.5053762676127541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B5-411E-9F61-1093A84EECB1}"/>
                </c:ext>
              </c:extLst>
            </c:dLbl>
            <c:dLbl>
              <c:idx val="1"/>
              <c:layout>
                <c:manualLayout>
                  <c:x val="6.0215050704510165E-3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DF-47AC-985A-36F6FBF22CD3}"/>
                </c:ext>
              </c:extLst>
            </c:dLbl>
            <c:dLbl>
              <c:idx val="2"/>
              <c:layout>
                <c:manualLayout>
                  <c:x val="1.5102478043137434E-2"/>
                  <c:y val="7.88732347714612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EF-40CD-8FD2-8BC55DA06263}"/>
                </c:ext>
              </c:extLst>
            </c:dLbl>
            <c:dLbl>
              <c:idx val="3"/>
              <c:layout>
                <c:manualLayout>
                  <c:x val="1.9569891478965803E-2"/>
                  <c:y val="1.9103313253724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94-45E9-9FA0-CAAB3995E9B7}"/>
                </c:ext>
              </c:extLst>
            </c:dLbl>
            <c:dLbl>
              <c:idx val="4"/>
              <c:layout>
                <c:manualLayout>
                  <c:x val="1.80645152113530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DF-47AC-985A-36F6FBF22CD3}"/>
                </c:ext>
              </c:extLst>
            </c:dLbl>
            <c:dLbl>
              <c:idx val="5"/>
              <c:layout>
                <c:manualLayout>
                  <c:x val="1.6559138943740295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C7B-4DAD-8728-C9252CCBD71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oil'!$D$40:$D$45</c:f>
              <c:numCache>
                <c:formatCode>#,##0</c:formatCode>
                <c:ptCount val="6"/>
                <c:pt idx="0">
                  <c:v>12100</c:v>
                </c:pt>
                <c:pt idx="1">
                  <c:v>6200</c:v>
                </c:pt>
                <c:pt idx="2" formatCode="General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1-42B2-81E5-AEA23DC8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053248"/>
        <c:axId val="44054784"/>
      </c:barChart>
      <c:catAx>
        <c:axId val="4405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4054784"/>
        <c:crosses val="autoZero"/>
        <c:auto val="1"/>
        <c:lblAlgn val="ctr"/>
        <c:lblOffset val="100"/>
        <c:noMultiLvlLbl val="0"/>
      </c:catAx>
      <c:valAx>
        <c:axId val="440547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405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4390266784894"/>
          <c:y val="0.47647359283898655"/>
          <c:w val="0.13967344578350352"/>
          <c:h val="0.1614509320977135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Tankers that discharged Azov-Black Sea oil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oil'!$D$15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'Discharged BlSea oil'!$D$27:$D$36</c:f>
              <c:numCache>
                <c:formatCode>General</c:formatCode>
                <c:ptCount val="10"/>
                <c:pt idx="0">
                  <c:v>111792</c:v>
                </c:pt>
                <c:pt idx="1">
                  <c:v>104050</c:v>
                </c:pt>
                <c:pt idx="2">
                  <c:v>55349</c:v>
                </c:pt>
                <c:pt idx="3">
                  <c:v>171800</c:v>
                </c:pt>
                <c:pt idx="4">
                  <c:v>141223</c:v>
                </c:pt>
                <c:pt idx="5">
                  <c:v>149602</c:v>
                </c:pt>
                <c:pt idx="6" formatCode="#,##0">
                  <c:v>42400</c:v>
                </c:pt>
                <c:pt idx="7" formatCode="#,##0">
                  <c:v>146933</c:v>
                </c:pt>
                <c:pt idx="8" formatCode="#,##0">
                  <c:v>100100</c:v>
                </c:pt>
                <c:pt idx="9" formatCode="#,##0">
                  <c:v>124327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F3-48DC-927A-F018BC086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994112"/>
        <c:axId val="44004096"/>
      </c:barChart>
      <c:lineChart>
        <c:grouping val="standard"/>
        <c:varyColors val="0"/>
        <c:ser>
          <c:idx val="2"/>
          <c:order val="1"/>
          <c:tx>
            <c:strRef>
              <c:f>'Discharged BlSea oil'!$E$15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'Discharged BlSea oil'!$E$27:$E$36</c:f>
              <c:numCache>
                <c:formatCode>General</c:formatCode>
                <c:ptCount val="10"/>
                <c:pt idx="0">
                  <c:v>14</c:v>
                </c:pt>
                <c:pt idx="1">
                  <c:v>16</c:v>
                </c:pt>
                <c:pt idx="2">
                  <c:v>7</c:v>
                </c:pt>
                <c:pt idx="3">
                  <c:v>13</c:v>
                </c:pt>
                <c:pt idx="4">
                  <c:v>13</c:v>
                </c:pt>
                <c:pt idx="5">
                  <c:v>14</c:v>
                </c:pt>
                <c:pt idx="6">
                  <c:v>4</c:v>
                </c:pt>
                <c:pt idx="7">
                  <c:v>11</c:v>
                </c:pt>
                <c:pt idx="8">
                  <c:v>10</c:v>
                </c:pt>
                <c:pt idx="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F3-48DC-927A-F018BC086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4576"/>
        <c:axId val="44006016"/>
      </c:lineChart>
      <c:catAx>
        <c:axId val="4399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4004096"/>
        <c:crosses val="autoZero"/>
        <c:auto val="1"/>
        <c:lblAlgn val="ctr"/>
        <c:lblOffset val="100"/>
        <c:noMultiLvlLbl val="0"/>
      </c:catAx>
      <c:valAx>
        <c:axId val="44004096"/>
        <c:scaling>
          <c:orientation val="minMax"/>
          <c:max val="240000"/>
          <c:min val="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3994112"/>
        <c:crosses val="autoZero"/>
        <c:crossBetween val="between"/>
        <c:majorUnit val="20000"/>
      </c:valAx>
      <c:valAx>
        <c:axId val="44006016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4024576"/>
        <c:crosses val="max"/>
        <c:crossBetween val="between"/>
        <c:majorUnit val="2"/>
        <c:minorUnit val="2"/>
      </c:valAx>
      <c:catAx>
        <c:axId val="44024576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400601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46502682554035779"/>
          <c:w val="0.14557898119877871"/>
          <c:h val="0.16699495533638489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Oil laden tankers departed from Black Sea ports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'Tankers sailed from BlSea'!$B$21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BlSea'!$A$38:$A$47</c:f>
              <c:numCache>
                <c:formatCode>#,##0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'Tankers sailed from BlSea'!$B$38:$B$47</c:f>
              <c:numCache>
                <c:formatCode>General</c:formatCode>
                <c:ptCount val="10"/>
                <c:pt idx="0">
                  <c:v>163688</c:v>
                </c:pt>
                <c:pt idx="1">
                  <c:v>146850</c:v>
                </c:pt>
                <c:pt idx="2">
                  <c:v>67750</c:v>
                </c:pt>
                <c:pt idx="3">
                  <c:v>123223</c:v>
                </c:pt>
                <c:pt idx="4">
                  <c:v>71050</c:v>
                </c:pt>
                <c:pt idx="5">
                  <c:v>61433</c:v>
                </c:pt>
                <c:pt idx="6">
                  <c:v>157500</c:v>
                </c:pt>
                <c:pt idx="7">
                  <c:v>82734</c:v>
                </c:pt>
                <c:pt idx="8">
                  <c:v>11400</c:v>
                </c:pt>
                <c:pt idx="9">
                  <c:v>151110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4E-4613-8111-DC9CE3AEF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405504"/>
        <c:axId val="44407040"/>
      </c:barChart>
      <c:lineChart>
        <c:grouping val="standard"/>
        <c:varyColors val="0"/>
        <c:ser>
          <c:idx val="2"/>
          <c:order val="1"/>
          <c:tx>
            <c:strRef>
              <c:f>'Tankers sailed from BlSea'!$C$21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BlSea'!$A$38:$A$47</c:f>
              <c:numCache>
                <c:formatCode>#,##0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'Tankers sailed from BlSea'!$C$38:$C$47</c:f>
              <c:numCache>
                <c:formatCode>#,##0</c:formatCode>
                <c:ptCount val="10"/>
                <c:pt idx="0">
                  <c:v>16</c:v>
                </c:pt>
                <c:pt idx="1">
                  <c:v>13</c:v>
                </c:pt>
                <c:pt idx="2">
                  <c:v>9</c:v>
                </c:pt>
                <c:pt idx="3">
                  <c:v>12</c:v>
                </c:pt>
                <c:pt idx="4">
                  <c:v>6</c:v>
                </c:pt>
                <c:pt idx="5">
                  <c:v>6</c:v>
                </c:pt>
                <c:pt idx="6">
                  <c:v>12</c:v>
                </c:pt>
                <c:pt idx="7">
                  <c:v>7</c:v>
                </c:pt>
                <c:pt idx="8">
                  <c:v>2</c:v>
                </c:pt>
                <c:pt idx="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4E-4613-8111-DC9CE3AEF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23424"/>
        <c:axId val="44421504"/>
      </c:lineChart>
      <c:catAx>
        <c:axId val="4440550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407040"/>
        <c:crosses val="autoZero"/>
        <c:auto val="1"/>
        <c:lblAlgn val="ctr"/>
        <c:lblOffset val="100"/>
        <c:noMultiLvlLbl val="0"/>
      </c:catAx>
      <c:valAx>
        <c:axId val="44407040"/>
        <c:scaling>
          <c:orientation val="minMax"/>
          <c:max val="18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405504"/>
        <c:crosses val="autoZero"/>
        <c:crossBetween val="between"/>
      </c:valAx>
      <c:valAx>
        <c:axId val="44421504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423424"/>
        <c:crosses val="max"/>
        <c:crossBetween val="between"/>
        <c:majorUnit val="2"/>
        <c:minorUnit val="2"/>
      </c:valAx>
      <c:catAx>
        <c:axId val="44423424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out"/>
        <c:minorTickMark val="none"/>
        <c:tickLblPos val="nextTo"/>
        <c:crossAx val="44421504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44384915865384617"/>
          <c:w val="0.14557898119877871"/>
          <c:h val="0.15425146901709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Oil laden tankers departed from Black Sea ports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'Tankers sailed from BlSea'!$B$21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BlSea'!$A$38:$A$47</c:f>
              <c:numCache>
                <c:formatCode>#,##0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'Tankers sailed from BlSea'!$B$38:$B$47</c:f>
              <c:numCache>
                <c:formatCode>General</c:formatCode>
                <c:ptCount val="10"/>
                <c:pt idx="0">
                  <c:v>163688</c:v>
                </c:pt>
                <c:pt idx="1">
                  <c:v>146850</c:v>
                </c:pt>
                <c:pt idx="2">
                  <c:v>67750</c:v>
                </c:pt>
                <c:pt idx="3">
                  <c:v>123223</c:v>
                </c:pt>
                <c:pt idx="4">
                  <c:v>71050</c:v>
                </c:pt>
                <c:pt idx="5">
                  <c:v>61433</c:v>
                </c:pt>
                <c:pt idx="6">
                  <c:v>157500</c:v>
                </c:pt>
                <c:pt idx="7">
                  <c:v>82734</c:v>
                </c:pt>
                <c:pt idx="8">
                  <c:v>11400</c:v>
                </c:pt>
                <c:pt idx="9">
                  <c:v>151110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0-4D9B-97F5-C73D464E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246144"/>
        <c:axId val="44247680"/>
      </c:barChart>
      <c:lineChart>
        <c:grouping val="standard"/>
        <c:varyColors val="0"/>
        <c:ser>
          <c:idx val="2"/>
          <c:order val="1"/>
          <c:tx>
            <c:strRef>
              <c:f>'Tankers sailed from BlSea'!$C$21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BlSea'!$A$38:$A$47</c:f>
              <c:numCache>
                <c:formatCode>#,##0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'Tankers sailed from BlSea'!$C$38:$C$47</c:f>
              <c:numCache>
                <c:formatCode>#,##0</c:formatCode>
                <c:ptCount val="10"/>
                <c:pt idx="0">
                  <c:v>16</c:v>
                </c:pt>
                <c:pt idx="1">
                  <c:v>13</c:v>
                </c:pt>
                <c:pt idx="2">
                  <c:v>9</c:v>
                </c:pt>
                <c:pt idx="3">
                  <c:v>12</c:v>
                </c:pt>
                <c:pt idx="4">
                  <c:v>6</c:v>
                </c:pt>
                <c:pt idx="5">
                  <c:v>6</c:v>
                </c:pt>
                <c:pt idx="6">
                  <c:v>12</c:v>
                </c:pt>
                <c:pt idx="7">
                  <c:v>7</c:v>
                </c:pt>
                <c:pt idx="8">
                  <c:v>2</c:v>
                </c:pt>
                <c:pt idx="9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0-4D9B-97F5-C73D464E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68160"/>
        <c:axId val="44266240"/>
      </c:lineChart>
      <c:catAx>
        <c:axId val="4424614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247680"/>
        <c:crosses val="autoZero"/>
        <c:auto val="1"/>
        <c:lblAlgn val="ctr"/>
        <c:lblOffset val="100"/>
        <c:noMultiLvlLbl val="0"/>
      </c:catAx>
      <c:valAx>
        <c:axId val="44247680"/>
        <c:scaling>
          <c:orientation val="minMax"/>
          <c:max val="1800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246144"/>
        <c:crosses val="autoZero"/>
        <c:crossBetween val="between"/>
      </c:valAx>
      <c:valAx>
        <c:axId val="44266240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268160"/>
        <c:crosses val="max"/>
        <c:crossBetween val="between"/>
        <c:majorUnit val="2"/>
        <c:minorUnit val="2"/>
      </c:valAx>
      <c:catAx>
        <c:axId val="44268160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out"/>
        <c:minorTickMark val="none"/>
        <c:tickLblPos val="nextTo"/>
        <c:crossAx val="44266240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44384915865384617"/>
          <c:w val="0.14557898119877871"/>
          <c:h val="0.15425146901709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Tankers that discharged Azov-Black Sea oil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oil'!$D$15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'Discharged BlSea oil'!$D$27:$D$36</c:f>
              <c:numCache>
                <c:formatCode>General</c:formatCode>
                <c:ptCount val="10"/>
                <c:pt idx="0">
                  <c:v>111792</c:v>
                </c:pt>
                <c:pt idx="1">
                  <c:v>104050</c:v>
                </c:pt>
                <c:pt idx="2">
                  <c:v>55349</c:v>
                </c:pt>
                <c:pt idx="3">
                  <c:v>171800</c:v>
                </c:pt>
                <c:pt idx="4">
                  <c:v>141223</c:v>
                </c:pt>
                <c:pt idx="5">
                  <c:v>149602</c:v>
                </c:pt>
                <c:pt idx="6" formatCode="#,##0">
                  <c:v>42400</c:v>
                </c:pt>
                <c:pt idx="7" formatCode="#,##0">
                  <c:v>146933</c:v>
                </c:pt>
                <c:pt idx="8" formatCode="#,##0">
                  <c:v>100100</c:v>
                </c:pt>
                <c:pt idx="9" formatCode="#,##0">
                  <c:v>124327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200896"/>
        <c:axId val="43202432"/>
      </c:barChart>
      <c:lineChart>
        <c:grouping val="standard"/>
        <c:varyColors val="0"/>
        <c:ser>
          <c:idx val="2"/>
          <c:order val="1"/>
          <c:tx>
            <c:strRef>
              <c:f>'Discharged BlSea oil'!$E$15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oil'!$C$27:$C$36</c:f>
              <c:numCache>
                <c:formatCode>General</c:formatCode>
                <c:ptCount val="10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</c:numCache>
            </c:numRef>
          </c:cat>
          <c:val>
            <c:numRef>
              <c:f>'Discharged BlSea oil'!$E$27:$E$36</c:f>
              <c:numCache>
                <c:formatCode>General</c:formatCode>
                <c:ptCount val="10"/>
                <c:pt idx="0">
                  <c:v>14</c:v>
                </c:pt>
                <c:pt idx="1">
                  <c:v>16</c:v>
                </c:pt>
                <c:pt idx="2">
                  <c:v>7</c:v>
                </c:pt>
                <c:pt idx="3">
                  <c:v>13</c:v>
                </c:pt>
                <c:pt idx="4">
                  <c:v>13</c:v>
                </c:pt>
                <c:pt idx="5">
                  <c:v>14</c:v>
                </c:pt>
                <c:pt idx="6">
                  <c:v>4</c:v>
                </c:pt>
                <c:pt idx="7">
                  <c:v>11</c:v>
                </c:pt>
                <c:pt idx="8">
                  <c:v>10</c:v>
                </c:pt>
                <c:pt idx="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18816"/>
        <c:axId val="43216896"/>
      </c:lineChart>
      <c:catAx>
        <c:axId val="4320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3202432"/>
        <c:crosses val="autoZero"/>
        <c:auto val="1"/>
        <c:lblAlgn val="ctr"/>
        <c:lblOffset val="100"/>
        <c:noMultiLvlLbl val="0"/>
      </c:catAx>
      <c:valAx>
        <c:axId val="43202432"/>
        <c:scaling>
          <c:orientation val="minMax"/>
          <c:max val="240000"/>
          <c:min val="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3200896"/>
        <c:crosses val="autoZero"/>
        <c:crossBetween val="between"/>
        <c:majorUnit val="20000"/>
      </c:valAx>
      <c:valAx>
        <c:axId val="43216896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3218816"/>
        <c:crosses val="max"/>
        <c:crossBetween val="between"/>
        <c:majorUnit val="2"/>
        <c:minorUnit val="2"/>
      </c:valAx>
      <c:catAx>
        <c:axId val="43218816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321689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46502682554035779"/>
          <c:w val="0.14557898119877871"/>
          <c:h val="0.16699495533638489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oil'!$C$39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4"/>
              <c:layout>
                <c:manualLayout>
                  <c:x val="-1.3978493440141102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C1-45DE-B288-6A8173A924F1}"/>
                </c:ext>
              </c:extLst>
            </c:dLbl>
            <c:dLbl>
              <c:idx val="5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oil'!$C$40:$C$45</c:f>
              <c:numCache>
                <c:formatCode>#,##0</c:formatCode>
                <c:ptCount val="6"/>
                <c:pt idx="0">
                  <c:v>12000</c:v>
                </c:pt>
                <c:pt idx="1">
                  <c:v>29800</c:v>
                </c:pt>
                <c:pt idx="2" formatCode="General">
                  <c:v>0</c:v>
                </c:pt>
                <c:pt idx="3">
                  <c:v>6500</c:v>
                </c:pt>
                <c:pt idx="4">
                  <c:v>12600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oil'!$D$39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3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4"/>
              <c:layout>
                <c:manualLayout>
                  <c:x val="6.451612356988201E-3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D7-479E-850C-1885919E4BDF}"/>
                </c:ext>
              </c:extLst>
            </c:dLbl>
            <c:dLbl>
              <c:idx val="5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oil'!$B$40:$B$45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oil'!$D$40:$D$45</c:f>
              <c:numCache>
                <c:formatCode>#,##0</c:formatCode>
                <c:ptCount val="6"/>
                <c:pt idx="0">
                  <c:v>12100</c:v>
                </c:pt>
                <c:pt idx="1">
                  <c:v>6200</c:v>
                </c:pt>
                <c:pt idx="2" formatCode="General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332736"/>
        <c:axId val="43334272"/>
      </c:barChart>
      <c:catAx>
        <c:axId val="4333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334272"/>
        <c:crosses val="autoZero"/>
        <c:auto val="1"/>
        <c:lblAlgn val="ctr"/>
        <c:lblOffset val="100"/>
        <c:noMultiLvlLbl val="0"/>
      </c:catAx>
      <c:valAx>
        <c:axId val="433342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333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'Oil laden vessels at sea'!$A$32:$B$34</c:f>
              <c:strCache>
                <c:ptCount val="3"/>
                <c:pt idx="0">
                  <c:v>Coasters/minibulkers (up to 13k dwt)</c:v>
                </c:pt>
                <c:pt idx="1">
                  <c:v>small Handy/Handymax (13-49k dwt)</c:v>
                </c:pt>
                <c:pt idx="2">
                  <c:v>Supramax/Ultramax (49-67k dwt)</c:v>
                </c:pt>
              </c:strCache>
            </c:strRef>
          </c:cat>
          <c:val>
            <c:numRef>
              <c:f>'Oil laden vessels at sea'!$D$32:$D$34</c:f>
              <c:numCache>
                <c:formatCode>0</c:formatCode>
                <c:ptCount val="3"/>
                <c:pt idx="0">
                  <c:v>5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'Oil laden vessels at sea'!$A$32:$B$34</c:f>
              <c:strCache>
                <c:ptCount val="3"/>
                <c:pt idx="0">
                  <c:v>Coasters/minibulkers (up to 13k dwt)</c:v>
                </c:pt>
                <c:pt idx="1">
                  <c:v>small Handy/Handymax (13-49k dwt)</c:v>
                </c:pt>
                <c:pt idx="2">
                  <c:v>Supramax/Ultramax (49-67k dwt)</c:v>
                </c:pt>
              </c:strCache>
            </c:strRef>
          </c:cat>
          <c:val>
            <c:numRef>
              <c:f>'Oil laden vessels at sea'!$C$32:$C$34</c:f>
              <c:numCache>
                <c:formatCode>0</c:formatCode>
                <c:ptCount val="3"/>
                <c:pt idx="0">
                  <c:v>13</c:v>
                </c:pt>
                <c:pt idx="1">
                  <c:v>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44839680"/>
        <c:axId val="44841216"/>
      </c:barChart>
      <c:catAx>
        <c:axId val="4483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841216"/>
        <c:crosses val="autoZero"/>
        <c:auto val="1"/>
        <c:lblAlgn val="ctr"/>
        <c:lblOffset val="100"/>
        <c:noMultiLvlLbl val="0"/>
      </c:catAx>
      <c:valAx>
        <c:axId val="448412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48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000243498773635"/>
          <c:y val="0.35071880720792259"/>
          <c:w val="9.7866738635967385E-2"/>
          <c:h val="0.23677849092392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398438</xdr:colOff>
      <xdr:row>7</xdr:row>
      <xdr:rowOff>149104</xdr:rowOff>
    </xdr:from>
    <xdr:to>
      <xdr:col>28</xdr:col>
      <xdr:colOff>476250</xdr:colOff>
      <xdr:row>31</xdr:row>
      <xdr:rowOff>95250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698795" y="1496211"/>
          <a:ext cx="8418991" cy="4477325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Oil exports from Black Sea ports have skyrocketed from 11.4k tons to 151.1k tons over the week, becoming the 3rd highest weekly figure within recent 3 months; </a:t>
          </a: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imported oil has inched up from 100k to 127k tons, but the number of discharged vessels has declined from 10 to just 6 units;</a:t>
          </a: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oil enroute has risen by more than 11%, exceeding the mark of 300k tons;</a:t>
          </a: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India is the only major importer seeing an increase in discharged vegoil volumes this week.</a:t>
          </a:r>
        </a:p>
      </xdr:txBody>
    </xdr:sp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14</xdr:col>
      <xdr:colOff>408214</xdr:colOff>
      <xdr:row>31</xdr:row>
      <xdr:rowOff>95249</xdr:rowOff>
    </xdr:from>
    <xdr:to>
      <xdr:col>28</xdr:col>
      <xdr:colOff>476251</xdr:colOff>
      <xdr:row>56</xdr:row>
      <xdr:rowOff>163285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95250</xdr:rowOff>
    </xdr:from>
    <xdr:to>
      <xdr:col>14</xdr:col>
      <xdr:colOff>408214</xdr:colOff>
      <xdr:row>56</xdr:row>
      <xdr:rowOff>163285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14</xdr:col>
      <xdr:colOff>408213</xdr:colOff>
      <xdr:row>31</xdr:row>
      <xdr:rowOff>95250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13614</xdr:rowOff>
    </xdr:from>
    <xdr:to>
      <xdr:col>8</xdr:col>
      <xdr:colOff>1061957</xdr:colOff>
      <xdr:row>50</xdr:row>
      <xdr:rowOff>84906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225280</xdr:rowOff>
    </xdr:from>
    <xdr:to>
      <xdr:col>7</xdr:col>
      <xdr:colOff>1401536</xdr:colOff>
      <xdr:row>43</xdr:row>
      <xdr:rowOff>80136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95244</xdr:rowOff>
    </xdr:from>
    <xdr:to>
      <xdr:col>7</xdr:col>
      <xdr:colOff>1401537</xdr:colOff>
      <xdr:row>70</xdr:row>
      <xdr:rowOff>68029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34</xdr:row>
      <xdr:rowOff>20409</xdr:rowOff>
    </xdr:from>
    <xdr:to>
      <xdr:col>7</xdr:col>
      <xdr:colOff>533400</xdr:colOff>
      <xdr:row>57</xdr:row>
      <xdr:rowOff>172809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17" totalsRowShown="0" headerRowDxfId="70" headerRowBorderDxfId="69" tableBorderDxfId="68" totalsRowBorderDxfId="67">
  <autoFilter ref="A3:N17"/>
  <sortState ref="A4:N100">
    <sortCondition ref="N3:N100"/>
  </sortState>
  <tableColumns count="14">
    <tableColumn id="1" name="Volume, tons" dataDxfId="29" dataCellStyle="Финансовый"/>
    <tableColumn id="2" name="Grain type" dataDxfId="40" dataCellStyle="Обычный 10"/>
    <tableColumn id="3" name="Vessel name" dataDxfId="39" dataCellStyle="Обычный 12 27"/>
    <tableColumn id="4" name="POL" dataDxfId="66" dataCellStyle="Обычный 10"/>
    <tableColumn id="5" name="Terminal of loading" dataDxfId="38" dataCellStyle="Обычный 12 27"/>
    <tableColumn id="6" name="Berth" dataDxfId="37" dataCellStyle="Обычный_line"/>
    <tableColumn id="7" name="Discharge country" dataDxfId="36" dataCellStyle="Обычный_line"/>
    <tableColumn id="8" name="POD" dataDxfId="35" dataCellStyle="Обычный 12 27"/>
    <tableColumn id="11" name="Shipper" dataDxfId="34" dataCellStyle="Обычный_line"/>
    <tableColumn id="9" name="Importer / receiver" dataDxfId="33" dataCellStyle="Обычный_line"/>
    <tableColumn id="10" name="Ship owner/manager" dataDxfId="65" dataCellStyle="Обычный 21"/>
    <tableColumn id="12" name="DWT" dataDxfId="30" dataCellStyle="Обычный 12 25"/>
    <tableColumn id="13" name="IMO" dataDxfId="31" dataCellStyle="Обычный 52"/>
    <tableColumn id="14" name="Departure Date" dataDxfId="32" dataCellStyle="Обычный 12 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9" totalsRowShown="0" headerRowDxfId="64" dataDxfId="62" headerRowBorderDxfId="63" tableBorderDxfId="61" totalsRowBorderDxfId="60">
  <autoFilter ref="A3:O9"/>
  <sortState ref="A4:O75">
    <sortCondition ref="N3:N75"/>
  </sortState>
  <tableColumns count="15">
    <tableColumn id="1" name="Volume, tons" dataDxfId="59"/>
    <tableColumn id="2" name="Grain type" dataDxfId="58" dataCellStyle="Обычный 10"/>
    <tableColumn id="3" name="Vessel name" dataDxfId="57" dataCellStyle="Обычный 12 14"/>
    <tableColumn id="4" name="POL" dataDxfId="56" dataCellStyle="Обычный 10"/>
    <tableColumn id="5" name="Terminal of loading" dataDxfId="55"/>
    <tableColumn id="6" name="Berth" dataDxfId="54" dataCellStyle="Обычный_line"/>
    <tableColumn id="7" name="Discharge country" dataDxfId="53" dataCellStyle="Финансовый"/>
    <tableColumn id="8" name="POD" dataDxfId="52" dataCellStyle="Обычный 52"/>
    <tableColumn id="9" name="Shipper" dataDxfId="51" dataCellStyle="Обычный_line"/>
    <tableColumn id="10" name="Importer/Receiver" dataDxfId="50" dataCellStyle="Обычный_line"/>
    <tableColumn id="11" name="Ship owner/manager" dataDxfId="49"/>
    <tableColumn id="12" name="DWT" dataDxfId="48" dataCellStyle="Обычный 12 14"/>
    <tableColumn id="13" name="IMO" dataDxfId="47" dataCellStyle="Обычный 12 14"/>
    <tableColumn id="14" name="Departure Date" dataDxfId="46" dataCellStyle="Обычный 12 14"/>
    <tableColumn id="15" name="Date of discharge" dataDxfId="45" dataCellStyle="Обычный 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24" totalsRowShown="0" headerRowDxfId="44" headerRowBorderDxfId="43" tableBorderDxfId="42" totalsRowBorderDxfId="41">
  <autoFilter ref="A3:N24"/>
  <sortState ref="A4:N295">
    <sortCondition ref="N3:N295"/>
  </sortState>
  <tableColumns count="14">
    <tableColumn id="1" name="Volume, tons" dataDxfId="6" dataCellStyle="Финансовый"/>
    <tableColumn id="2" name="Grain type" dataDxfId="28" dataCellStyle="Обычный 10"/>
    <tableColumn id="3" name="Vessel name" dataDxfId="27" dataCellStyle="Обычный 12 27"/>
    <tableColumn id="4" name="POL" dataDxfId="26"/>
    <tableColumn id="5" name="Terminal of loading" dataDxfId="2" dataCellStyle="Обычный 12 27"/>
    <tableColumn id="6" name="Berth" dataDxfId="0" dataCellStyle="Обычный_line"/>
    <tableColumn id="7" name="Discharge country" dataDxfId="1"/>
    <tableColumn id="10" name="POD" dataDxfId="25" dataCellStyle="Обычный 12 27"/>
    <tableColumn id="8" name="Shipper" dataDxfId="24" dataCellStyle="Обычный_line"/>
    <tableColumn id="14" name="Importer/Receiver" dataDxfId="23" dataCellStyle="Обычный_line"/>
    <tableColumn id="9" name="Ship owner/manager" dataDxfId="22" dataCellStyle="Финансовый"/>
    <tableColumn id="11" name="DWT" dataDxfId="3" dataCellStyle="Обычный 52"/>
    <tableColumn id="12" name="IMO" dataDxfId="4" dataCellStyle="Обычный 52"/>
    <tableColumn id="13" name="Departure Date" dataDxfId="5" dataCellStyle="Обычный 12 2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zoomScale="70" zoomScaleNormal="70" workbookViewId="0">
      <pane ySplit="8" topLeftCell="A9" activePane="bottomLeft" state="frozen"/>
      <selection pane="bottomLeft" activeCell="AJ24" sqref="AJ24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7" customFormat="1" ht="15.95" customHeight="1">
      <c r="A1" s="224" t="s">
        <v>26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</row>
    <row r="2" spans="1:29" s="7" customFormat="1" ht="15.75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</row>
    <row r="3" spans="1:29" s="7" customFormat="1" ht="15.75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</row>
    <row r="4" spans="1:29" s="7" customFormat="1" ht="15.75">
      <c r="A4" s="225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</row>
    <row r="5" spans="1:29" s="7" customFormat="1" ht="15.75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</row>
    <row r="6" spans="1:29" s="7" customFormat="1" ht="9.9499999999999993" customHeight="1">
      <c r="A6" s="225"/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</row>
    <row r="7" spans="1:29" s="7" customFormat="1" ht="15.75">
      <c r="A7" s="225"/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</row>
    <row r="8" spans="1:29" s="7" customFormat="1" ht="12" customHeight="1">
      <c r="A8" s="225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</row>
    <row r="13" spans="1:29">
      <c r="F13" s="2"/>
      <c r="G13" s="2"/>
    </row>
    <row r="14" spans="1:29">
      <c r="G14" s="2"/>
    </row>
    <row r="15" spans="1:29">
      <c r="G15" s="2"/>
    </row>
    <row r="16" spans="1:29">
      <c r="G16" s="2"/>
    </row>
    <row r="17" spans="2:7">
      <c r="G17" s="2"/>
    </row>
    <row r="18" spans="2:7">
      <c r="G18" s="2"/>
    </row>
    <row r="19" spans="2:7">
      <c r="G19" s="2"/>
    </row>
    <row r="20" spans="2:7">
      <c r="G20" s="2"/>
    </row>
    <row r="21" spans="2:7">
      <c r="G21" s="2"/>
    </row>
    <row r="22" spans="2:7">
      <c r="G22" s="2"/>
    </row>
    <row r="24" spans="2:7">
      <c r="B24" s="2"/>
    </row>
    <row r="33" spans="18:18">
      <c r="R33" s="6"/>
    </row>
    <row r="34" spans="18:18">
      <c r="R34" s="6"/>
    </row>
    <row r="35" spans="18:18">
      <c r="R35" s="6"/>
    </row>
    <row r="36" spans="18:18">
      <c r="R36" s="6"/>
    </row>
    <row r="37" spans="18:18">
      <c r="R37" s="6"/>
    </row>
    <row r="38" spans="18:18">
      <c r="R38" s="6"/>
    </row>
    <row r="39" spans="18:18">
      <c r="R39" s="6"/>
    </row>
    <row r="40" spans="18:18">
      <c r="R40" s="6"/>
    </row>
    <row r="41" spans="18:18">
      <c r="R41" s="6"/>
    </row>
    <row r="42" spans="18:18">
      <c r="R42" s="6"/>
    </row>
    <row r="43" spans="18:18">
      <c r="R43" s="6"/>
    </row>
    <row r="44" spans="18:18">
      <c r="R44" s="6"/>
    </row>
    <row r="45" spans="18:18">
      <c r="R45" s="6"/>
    </row>
    <row r="46" spans="18:18">
      <c r="R46" s="6"/>
    </row>
    <row r="47" spans="18:18">
      <c r="R47" s="6"/>
    </row>
    <row r="48" spans="18:18">
      <c r="R48" s="6"/>
    </row>
    <row r="49" spans="18:18">
      <c r="R49" s="6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zoomScale="70" zoomScaleNormal="70" workbookViewId="0">
      <selection sqref="A1:N1"/>
    </sheetView>
  </sheetViews>
  <sheetFormatPr defaultColWidth="9.140625" defaultRowHeight="15"/>
  <cols>
    <col min="1" max="1" width="17" style="13" customWidth="1"/>
    <col min="2" max="2" width="22.140625" style="4" customWidth="1"/>
    <col min="3" max="3" width="30.42578125" style="5" bestFit="1" customWidth="1"/>
    <col min="4" max="4" width="25.28515625" style="2" bestFit="1" customWidth="1"/>
    <col min="5" max="5" width="17" style="30" customWidth="1"/>
    <col min="6" max="7" width="14.85546875" style="2" customWidth="1"/>
    <col min="8" max="9" width="26.42578125" style="2" customWidth="1"/>
    <col min="10" max="10" width="33.42578125" style="2" bestFit="1" customWidth="1"/>
    <col min="11" max="11" width="40.5703125" style="27" bestFit="1" customWidth="1"/>
    <col min="12" max="12" width="16.85546875" style="34" customWidth="1"/>
    <col min="13" max="13" width="24.28515625" style="51" bestFit="1" customWidth="1"/>
    <col min="14" max="14" width="18.28515625" style="48" bestFit="1" customWidth="1"/>
    <col min="15" max="16384" width="9.140625" style="1"/>
  </cols>
  <sheetData>
    <row r="1" spans="1:14" ht="19.5">
      <c r="A1" s="227" t="s">
        <v>122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</row>
    <row r="3" spans="1:14">
      <c r="A3" s="61" t="s">
        <v>9</v>
      </c>
      <c r="B3" s="88" t="s">
        <v>7</v>
      </c>
      <c r="C3" s="88" t="s">
        <v>10</v>
      </c>
      <c r="D3" s="89" t="s">
        <v>2</v>
      </c>
      <c r="E3" s="89" t="s">
        <v>6</v>
      </c>
      <c r="F3" s="89" t="s">
        <v>25</v>
      </c>
      <c r="G3" s="89" t="s">
        <v>19</v>
      </c>
      <c r="H3" s="89" t="s">
        <v>1</v>
      </c>
      <c r="I3" s="89" t="s">
        <v>3</v>
      </c>
      <c r="J3" s="88" t="s">
        <v>33</v>
      </c>
      <c r="K3" s="88" t="s">
        <v>11</v>
      </c>
      <c r="L3" s="90" t="s">
        <v>12</v>
      </c>
      <c r="M3" s="41" t="s">
        <v>27</v>
      </c>
      <c r="N3" s="91" t="s">
        <v>8</v>
      </c>
    </row>
    <row r="4" spans="1:14" ht="15" customHeight="1">
      <c r="A4" s="179">
        <v>8500</v>
      </c>
      <c r="B4" s="35" t="s">
        <v>35</v>
      </c>
      <c r="C4" s="237" t="s">
        <v>86</v>
      </c>
      <c r="D4" s="181" t="s">
        <v>87</v>
      </c>
      <c r="E4" s="238"/>
      <c r="F4" s="161"/>
      <c r="G4" s="162" t="s">
        <v>88</v>
      </c>
      <c r="H4" s="239" t="s">
        <v>89</v>
      </c>
      <c r="I4" s="161"/>
      <c r="J4" s="53"/>
      <c r="K4" s="35" t="s">
        <v>90</v>
      </c>
      <c r="L4" s="155">
        <v>10044</v>
      </c>
      <c r="M4" s="156">
        <v>9125279</v>
      </c>
      <c r="N4" s="240">
        <v>45861</v>
      </c>
    </row>
    <row r="5" spans="1:14" ht="15" customHeight="1">
      <c r="A5" s="179">
        <v>12000</v>
      </c>
      <c r="B5" s="35" t="s">
        <v>35</v>
      </c>
      <c r="C5" s="237" t="s">
        <v>91</v>
      </c>
      <c r="D5" s="218" t="s">
        <v>42</v>
      </c>
      <c r="E5" s="238"/>
      <c r="F5" s="161"/>
      <c r="G5" s="162" t="s">
        <v>4</v>
      </c>
      <c r="H5" s="239"/>
      <c r="I5" s="161"/>
      <c r="J5" s="53"/>
      <c r="K5" s="57" t="s">
        <v>92</v>
      </c>
      <c r="L5" s="159">
        <v>13013</v>
      </c>
      <c r="M5" s="243">
        <v>9340374</v>
      </c>
      <c r="N5" s="240">
        <v>45861</v>
      </c>
    </row>
    <row r="6" spans="1:14" s="172" customFormat="1">
      <c r="A6" s="179">
        <v>38000</v>
      </c>
      <c r="B6" s="35" t="s">
        <v>35</v>
      </c>
      <c r="C6" s="237" t="s">
        <v>93</v>
      </c>
      <c r="D6" s="218" t="s">
        <v>42</v>
      </c>
      <c r="E6" s="238"/>
      <c r="F6" s="161"/>
      <c r="G6" s="162" t="s">
        <v>31</v>
      </c>
      <c r="H6" s="239"/>
      <c r="I6" s="161"/>
      <c r="J6" s="53"/>
      <c r="K6" s="35" t="s">
        <v>94</v>
      </c>
      <c r="L6" s="28">
        <v>40218</v>
      </c>
      <c r="M6" s="244">
        <v>9251559</v>
      </c>
      <c r="N6" s="240">
        <v>45861</v>
      </c>
    </row>
    <row r="7" spans="1:14" s="172" customFormat="1">
      <c r="A7" s="179">
        <v>6500</v>
      </c>
      <c r="B7" s="35" t="s">
        <v>35</v>
      </c>
      <c r="C7" s="237" t="s">
        <v>95</v>
      </c>
      <c r="D7" s="218" t="s">
        <v>96</v>
      </c>
      <c r="E7" s="238"/>
      <c r="F7" s="161"/>
      <c r="G7" s="162" t="s">
        <v>4</v>
      </c>
      <c r="H7" s="239"/>
      <c r="I7" s="161"/>
      <c r="J7" s="53"/>
      <c r="K7" s="35" t="s">
        <v>34</v>
      </c>
      <c r="L7" s="248">
        <v>7111</v>
      </c>
      <c r="M7" s="245">
        <v>9575321</v>
      </c>
      <c r="N7" s="240">
        <v>45862</v>
      </c>
    </row>
    <row r="8" spans="1:14">
      <c r="A8" s="179">
        <v>6550</v>
      </c>
      <c r="B8" s="35" t="s">
        <v>35</v>
      </c>
      <c r="C8" s="237" t="s">
        <v>97</v>
      </c>
      <c r="D8" s="181" t="s">
        <v>98</v>
      </c>
      <c r="E8" s="238"/>
      <c r="F8" s="161"/>
      <c r="G8" s="162" t="s">
        <v>0</v>
      </c>
      <c r="H8" s="239" t="s">
        <v>54</v>
      </c>
      <c r="I8" s="161"/>
      <c r="J8" s="53"/>
      <c r="K8" s="35" t="s">
        <v>34</v>
      </c>
      <c r="L8" s="249">
        <v>7084</v>
      </c>
      <c r="M8" s="246">
        <v>9575345</v>
      </c>
      <c r="N8" s="240">
        <v>45862</v>
      </c>
    </row>
    <row r="9" spans="1:14">
      <c r="A9" s="179">
        <v>6300</v>
      </c>
      <c r="B9" s="35" t="s">
        <v>35</v>
      </c>
      <c r="C9" s="237" t="s">
        <v>99</v>
      </c>
      <c r="D9" s="181" t="s">
        <v>87</v>
      </c>
      <c r="E9" s="238"/>
      <c r="F9" s="161"/>
      <c r="G9" s="162" t="s">
        <v>5</v>
      </c>
      <c r="H9" s="239" t="s">
        <v>100</v>
      </c>
      <c r="I9" s="161"/>
      <c r="J9" s="53"/>
      <c r="K9" s="35" t="s">
        <v>34</v>
      </c>
      <c r="L9" s="155">
        <v>7114</v>
      </c>
      <c r="M9" s="156">
        <v>9575333</v>
      </c>
      <c r="N9" s="240">
        <v>45862</v>
      </c>
    </row>
    <row r="10" spans="1:14">
      <c r="A10" s="179">
        <v>3200</v>
      </c>
      <c r="B10" s="35" t="s">
        <v>35</v>
      </c>
      <c r="C10" s="237" t="s">
        <v>101</v>
      </c>
      <c r="D10" s="181" t="s">
        <v>98</v>
      </c>
      <c r="E10" s="238"/>
      <c r="F10" s="161"/>
      <c r="G10" s="162" t="s">
        <v>102</v>
      </c>
      <c r="H10" s="239" t="s">
        <v>103</v>
      </c>
      <c r="I10" s="161"/>
      <c r="J10" s="53"/>
      <c r="K10" s="35" t="s">
        <v>104</v>
      </c>
      <c r="L10" s="155">
        <v>3522</v>
      </c>
      <c r="M10" s="156">
        <v>9179488</v>
      </c>
      <c r="N10" s="240">
        <v>45862</v>
      </c>
    </row>
    <row r="11" spans="1:14">
      <c r="A11" s="179">
        <v>6600</v>
      </c>
      <c r="B11" s="35" t="s">
        <v>35</v>
      </c>
      <c r="C11" s="237" t="s">
        <v>105</v>
      </c>
      <c r="D11" s="181" t="s">
        <v>87</v>
      </c>
      <c r="E11" s="238"/>
      <c r="F11" s="161"/>
      <c r="G11" s="162" t="s">
        <v>5</v>
      </c>
      <c r="H11" s="239" t="s">
        <v>100</v>
      </c>
      <c r="I11" s="161"/>
      <c r="J11" s="53"/>
      <c r="K11" s="35" t="s">
        <v>106</v>
      </c>
      <c r="L11" s="249">
        <v>7124</v>
      </c>
      <c r="M11" s="246">
        <v>9344344</v>
      </c>
      <c r="N11" s="240">
        <v>45864</v>
      </c>
    </row>
    <row r="12" spans="1:14">
      <c r="A12" s="179">
        <v>3000</v>
      </c>
      <c r="B12" s="35" t="s">
        <v>35</v>
      </c>
      <c r="C12" s="237" t="s">
        <v>107</v>
      </c>
      <c r="D12" s="218" t="s">
        <v>42</v>
      </c>
      <c r="E12" s="238"/>
      <c r="F12" s="161"/>
      <c r="G12" s="162" t="s">
        <v>4</v>
      </c>
      <c r="H12" s="239" t="s">
        <v>108</v>
      </c>
      <c r="I12" s="161"/>
      <c r="J12" s="53"/>
      <c r="K12" s="35" t="s">
        <v>34</v>
      </c>
      <c r="L12" s="250">
        <v>3456</v>
      </c>
      <c r="M12" s="247">
        <v>9383613</v>
      </c>
      <c r="N12" s="240">
        <v>45864</v>
      </c>
    </row>
    <row r="13" spans="1:14">
      <c r="A13" s="179">
        <v>12360</v>
      </c>
      <c r="B13" s="35" t="s">
        <v>35</v>
      </c>
      <c r="C13" s="237" t="s">
        <v>67</v>
      </c>
      <c r="D13" s="218" t="s">
        <v>42</v>
      </c>
      <c r="E13" s="238"/>
      <c r="F13" s="161"/>
      <c r="G13" s="162" t="s">
        <v>16</v>
      </c>
      <c r="H13" s="242"/>
      <c r="I13" s="161"/>
      <c r="J13" s="53"/>
      <c r="K13" s="35" t="s">
        <v>109</v>
      </c>
      <c r="L13" s="28">
        <v>13602</v>
      </c>
      <c r="M13" s="244">
        <v>9284647</v>
      </c>
      <c r="N13" s="240">
        <v>45865</v>
      </c>
    </row>
    <row r="14" spans="1:14">
      <c r="A14" s="179">
        <v>5800</v>
      </c>
      <c r="B14" s="35" t="s">
        <v>35</v>
      </c>
      <c r="C14" s="237" t="s">
        <v>110</v>
      </c>
      <c r="D14" s="181" t="s">
        <v>98</v>
      </c>
      <c r="E14" s="238"/>
      <c r="F14" s="161"/>
      <c r="G14" s="162"/>
      <c r="H14" s="242"/>
      <c r="I14" s="161"/>
      <c r="J14" s="53"/>
      <c r="K14" s="35" t="s">
        <v>111</v>
      </c>
      <c r="L14" s="249">
        <v>6266</v>
      </c>
      <c r="M14" s="246">
        <v>9489572</v>
      </c>
      <c r="N14" s="240">
        <v>45865</v>
      </c>
    </row>
    <row r="15" spans="1:14">
      <c r="A15" s="153">
        <v>6300</v>
      </c>
      <c r="B15" s="220" t="s">
        <v>35</v>
      </c>
      <c r="C15" s="94" t="s">
        <v>112</v>
      </c>
      <c r="D15" s="75" t="s">
        <v>40</v>
      </c>
      <c r="E15" s="93" t="s">
        <v>43</v>
      </c>
      <c r="F15" s="95">
        <v>2</v>
      </c>
      <c r="G15" s="75" t="s">
        <v>23</v>
      </c>
      <c r="H15" s="93"/>
      <c r="I15" s="93"/>
      <c r="J15" s="142"/>
      <c r="K15" s="57" t="s">
        <v>113</v>
      </c>
      <c r="L15" s="113">
        <v>7768</v>
      </c>
      <c r="M15" s="95">
        <v>9884150</v>
      </c>
      <c r="N15" s="194">
        <v>45860</v>
      </c>
    </row>
    <row r="16" spans="1:14">
      <c r="A16" s="153">
        <v>6000</v>
      </c>
      <c r="B16" s="93" t="s">
        <v>35</v>
      </c>
      <c r="C16" s="94" t="s">
        <v>114</v>
      </c>
      <c r="D16" s="75" t="s">
        <v>115</v>
      </c>
      <c r="E16" s="75" t="s">
        <v>116</v>
      </c>
      <c r="F16" s="95"/>
      <c r="G16" s="75" t="s">
        <v>23</v>
      </c>
      <c r="H16" s="93"/>
      <c r="I16" s="75" t="s">
        <v>116</v>
      </c>
      <c r="J16" s="142"/>
      <c r="K16" s="57" t="s">
        <v>117</v>
      </c>
      <c r="L16" s="113">
        <v>8338</v>
      </c>
      <c r="M16" s="95">
        <v>1039694</v>
      </c>
      <c r="N16" s="194">
        <v>45861</v>
      </c>
    </row>
    <row r="17" spans="1:14">
      <c r="A17" s="153">
        <v>30000</v>
      </c>
      <c r="B17" s="93" t="s">
        <v>35</v>
      </c>
      <c r="C17" s="94" t="s">
        <v>118</v>
      </c>
      <c r="D17" s="75" t="s">
        <v>40</v>
      </c>
      <c r="E17" s="93" t="s">
        <v>43</v>
      </c>
      <c r="F17" s="95">
        <v>2</v>
      </c>
      <c r="G17" s="93"/>
      <c r="H17" s="93"/>
      <c r="I17" s="93"/>
      <c r="J17" s="142"/>
      <c r="K17" s="57" t="s">
        <v>119</v>
      </c>
      <c r="L17" s="113">
        <v>37320</v>
      </c>
      <c r="M17" s="95">
        <v>9231171</v>
      </c>
      <c r="N17" s="194">
        <v>45865</v>
      </c>
    </row>
    <row r="18" spans="1:14" ht="18">
      <c r="A18" s="226" t="s">
        <v>28</v>
      </c>
      <c r="B18" s="226"/>
      <c r="C18" s="168">
        <f>SUM(Таблица1[Volume, tons])</f>
        <v>151110</v>
      </c>
      <c r="D18" s="168"/>
      <c r="E18" s="101"/>
      <c r="F18" s="102"/>
      <c r="G18" s="103"/>
      <c r="H18" s="104"/>
      <c r="I18" s="105"/>
      <c r="J18" s="106"/>
      <c r="K18" s="107"/>
      <c r="L18" s="169"/>
      <c r="M18" s="170"/>
      <c r="N18" s="171"/>
    </row>
    <row r="19" spans="1:14" ht="18">
      <c r="A19" s="110"/>
      <c r="B19" s="56" t="s">
        <v>13</v>
      </c>
      <c r="C19" s="146" t="s">
        <v>120</v>
      </c>
      <c r="D19" s="111"/>
      <c r="E19" s="58"/>
      <c r="F19" s="58"/>
      <c r="G19" s="112"/>
      <c r="H19" s="104"/>
      <c r="I19" s="105"/>
      <c r="J19" s="106"/>
      <c r="K19" s="107"/>
      <c r="L19" s="42"/>
      <c r="M19" s="108"/>
      <c r="N19" s="109"/>
    </row>
    <row r="20" spans="1:14" ht="15.75">
      <c r="B20" s="1"/>
      <c r="C20" s="8"/>
      <c r="D20" s="100"/>
      <c r="E20" s="47"/>
      <c r="F20" s="62"/>
      <c r="G20" s="21"/>
      <c r="H20" s="21"/>
      <c r="I20" s="21"/>
      <c r="J20" s="22"/>
      <c r="K20" s="26"/>
    </row>
    <row r="21" spans="1:14">
      <c r="A21" s="13" t="s">
        <v>24</v>
      </c>
      <c r="B21" s="2" t="s">
        <v>36</v>
      </c>
      <c r="C21" s="2" t="s">
        <v>37</v>
      </c>
      <c r="D21" s="17"/>
      <c r="E21" s="44"/>
    </row>
    <row r="22" spans="1:14">
      <c r="A22" s="13">
        <v>5</v>
      </c>
      <c r="B22" s="48">
        <v>136214</v>
      </c>
      <c r="C22" s="49">
        <v>17</v>
      </c>
      <c r="D22" s="17"/>
      <c r="G22" s="99"/>
      <c r="H22" s="21"/>
      <c r="I22" s="1"/>
      <c r="J22" s="1"/>
      <c r="K22" s="32"/>
      <c r="L22" s="46"/>
      <c r="M22" s="52"/>
    </row>
    <row r="23" spans="1:14">
      <c r="A23" s="13">
        <v>6</v>
      </c>
      <c r="B23" s="48">
        <v>123590</v>
      </c>
      <c r="C23" s="49">
        <v>16</v>
      </c>
      <c r="D23" s="17"/>
      <c r="G23" s="99"/>
      <c r="H23" s="21"/>
      <c r="I23" s="1"/>
      <c r="J23" s="1"/>
      <c r="K23" s="1"/>
      <c r="L23" s="46"/>
      <c r="M23" s="52"/>
    </row>
    <row r="24" spans="1:14">
      <c r="A24" s="13">
        <v>7</v>
      </c>
      <c r="B24" s="48">
        <v>55347</v>
      </c>
      <c r="C24" s="49">
        <v>10</v>
      </c>
      <c r="D24" s="17"/>
      <c r="G24" s="99"/>
      <c r="H24" s="21"/>
      <c r="I24" s="1"/>
      <c r="J24" s="1"/>
      <c r="K24" s="32"/>
      <c r="L24" s="46"/>
      <c r="M24" s="52"/>
    </row>
    <row r="25" spans="1:14">
      <c r="A25" s="13">
        <v>8</v>
      </c>
      <c r="B25" s="48">
        <v>159360</v>
      </c>
      <c r="C25" s="49">
        <v>18</v>
      </c>
      <c r="D25" s="17"/>
      <c r="G25" s="99"/>
      <c r="H25" s="21"/>
      <c r="I25" s="1"/>
      <c r="J25" s="1"/>
      <c r="K25" s="32"/>
      <c r="L25" s="46"/>
      <c r="M25" s="52"/>
    </row>
    <row r="26" spans="1:14">
      <c r="A26" s="13">
        <v>9</v>
      </c>
      <c r="B26" s="4">
        <v>124705</v>
      </c>
      <c r="C26" s="50">
        <v>16</v>
      </c>
      <c r="G26" s="99"/>
    </row>
    <row r="27" spans="1:14">
      <c r="A27" s="13">
        <v>10</v>
      </c>
      <c r="B27" s="4">
        <v>129931</v>
      </c>
      <c r="C27" s="50">
        <v>15</v>
      </c>
      <c r="G27" s="99"/>
      <c r="N27" s="1"/>
    </row>
    <row r="28" spans="1:14">
      <c r="A28" s="13">
        <v>11</v>
      </c>
      <c r="B28" s="48">
        <v>92723</v>
      </c>
      <c r="C28" s="50">
        <v>11</v>
      </c>
      <c r="E28" s="29"/>
      <c r="F28" s="21"/>
      <c r="G28" s="99"/>
      <c r="H28" s="21"/>
      <c r="I28" s="1"/>
      <c r="J28" s="1"/>
      <c r="K28" s="32"/>
      <c r="L28" s="46"/>
      <c r="M28" s="52"/>
      <c r="N28" s="1"/>
    </row>
    <row r="29" spans="1:14">
      <c r="A29" s="13">
        <v>12</v>
      </c>
      <c r="B29" s="4">
        <v>105800</v>
      </c>
      <c r="C29" s="50">
        <v>11</v>
      </c>
      <c r="G29" s="99"/>
      <c r="N29" s="1"/>
    </row>
    <row r="30" spans="1:14">
      <c r="A30" s="13">
        <v>13</v>
      </c>
      <c r="B30" s="4">
        <v>150638</v>
      </c>
      <c r="C30" s="50">
        <v>12</v>
      </c>
      <c r="G30" s="99"/>
      <c r="N30" s="1"/>
    </row>
    <row r="31" spans="1:14">
      <c r="A31" s="13">
        <v>14</v>
      </c>
      <c r="B31" s="4">
        <v>57400</v>
      </c>
      <c r="C31" s="50">
        <v>9</v>
      </c>
      <c r="G31" s="99"/>
      <c r="N31" s="1"/>
    </row>
    <row r="32" spans="1:14">
      <c r="A32" s="13">
        <v>15</v>
      </c>
      <c r="B32" s="4">
        <v>110109</v>
      </c>
      <c r="C32" s="63">
        <v>11</v>
      </c>
      <c r="N32" s="1"/>
    </row>
    <row r="33" spans="1:14">
      <c r="A33" s="13">
        <v>16</v>
      </c>
      <c r="B33" s="4">
        <v>165356</v>
      </c>
      <c r="C33" s="63">
        <v>18</v>
      </c>
      <c r="N33" s="1"/>
    </row>
    <row r="34" spans="1:14">
      <c r="A34" s="13">
        <v>17</v>
      </c>
      <c r="B34" s="4">
        <v>77650</v>
      </c>
      <c r="C34" s="87">
        <v>8</v>
      </c>
      <c r="N34" s="1"/>
    </row>
    <row r="35" spans="1:14">
      <c r="A35" s="13">
        <v>18</v>
      </c>
      <c r="B35" s="4">
        <v>115755</v>
      </c>
      <c r="C35" s="63">
        <v>11</v>
      </c>
      <c r="N35" s="1"/>
    </row>
    <row r="36" spans="1:14">
      <c r="A36" s="13">
        <v>19</v>
      </c>
      <c r="B36" s="4">
        <v>138892</v>
      </c>
      <c r="C36" s="50">
        <v>15</v>
      </c>
      <c r="N36" s="1"/>
    </row>
    <row r="37" spans="1:14">
      <c r="A37" s="13">
        <v>20</v>
      </c>
      <c r="B37" s="4">
        <v>117425</v>
      </c>
      <c r="C37" s="63">
        <v>9</v>
      </c>
      <c r="N37" s="1"/>
    </row>
    <row r="38" spans="1:14">
      <c r="A38" s="13">
        <v>21</v>
      </c>
      <c r="B38" s="4">
        <v>163688</v>
      </c>
      <c r="C38" s="63">
        <v>16</v>
      </c>
      <c r="N38" s="1"/>
    </row>
    <row r="39" spans="1:14">
      <c r="A39" s="13">
        <v>22</v>
      </c>
      <c r="B39" s="4">
        <v>146850</v>
      </c>
      <c r="C39" s="63">
        <v>13</v>
      </c>
      <c r="N39" s="1"/>
    </row>
    <row r="40" spans="1:14">
      <c r="A40" s="13">
        <v>23</v>
      </c>
      <c r="B40" s="4">
        <v>67750</v>
      </c>
      <c r="C40" s="63">
        <v>9</v>
      </c>
      <c r="N40" s="1"/>
    </row>
    <row r="41" spans="1:14">
      <c r="A41" s="13">
        <v>24</v>
      </c>
      <c r="B41" s="4">
        <v>123223</v>
      </c>
      <c r="C41" s="63">
        <v>12</v>
      </c>
    </row>
    <row r="42" spans="1:14">
      <c r="A42" s="13">
        <v>25</v>
      </c>
      <c r="B42" s="4">
        <v>71050</v>
      </c>
      <c r="C42" s="63">
        <v>6</v>
      </c>
    </row>
    <row r="43" spans="1:14">
      <c r="A43" s="13">
        <v>26</v>
      </c>
      <c r="B43" s="4">
        <v>61433</v>
      </c>
      <c r="C43" s="63">
        <v>6</v>
      </c>
    </row>
    <row r="44" spans="1:14">
      <c r="A44" s="13">
        <v>27</v>
      </c>
      <c r="B44" s="4">
        <v>157500</v>
      </c>
      <c r="C44" s="63">
        <v>12</v>
      </c>
    </row>
    <row r="45" spans="1:14">
      <c r="A45" s="13">
        <v>28</v>
      </c>
      <c r="B45" s="4">
        <v>82734</v>
      </c>
      <c r="C45" s="63">
        <v>7</v>
      </c>
    </row>
    <row r="46" spans="1:14">
      <c r="A46" s="13">
        <v>29</v>
      </c>
      <c r="B46" s="4">
        <v>11400</v>
      </c>
      <c r="C46" s="63">
        <v>2</v>
      </c>
    </row>
    <row r="47" spans="1:14">
      <c r="A47" s="13">
        <v>30</v>
      </c>
      <c r="B47" s="4">
        <v>151110</v>
      </c>
      <c r="C47" s="63">
        <v>14</v>
      </c>
    </row>
    <row r="50" spans="3:3" s="1" customFormat="1">
      <c r="C50" s="251"/>
    </row>
  </sheetData>
  <mergeCells count="2">
    <mergeCell ref="A18:B18"/>
    <mergeCell ref="A1:N1"/>
  </mergeCells>
  <conditionalFormatting sqref="M8 M11 M14">
    <cfRule type="duplicateValues" dxfId="21" priority="2"/>
  </conditionalFormatting>
  <conditionalFormatting sqref="M8 M11 M14">
    <cfRule type="duplicateValues" dxfId="20" priority="1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70" zoomScaleNormal="70" workbookViewId="0">
      <selection sqref="A1:O1"/>
    </sheetView>
  </sheetViews>
  <sheetFormatPr defaultColWidth="9.140625" defaultRowHeight="15"/>
  <cols>
    <col min="1" max="1" width="21.140625" style="13" customWidth="1"/>
    <col min="2" max="2" width="18.5703125" style="2" bestFit="1" customWidth="1"/>
    <col min="3" max="3" width="12.7109375" style="2" customWidth="1"/>
    <col min="4" max="4" width="24" style="2" bestFit="1" customWidth="1"/>
    <col min="5" max="5" width="15" style="2" bestFit="1" customWidth="1"/>
    <col min="6" max="6" width="46.140625" style="2" customWidth="1"/>
    <col min="7" max="7" width="23.85546875" style="114" customWidth="1"/>
    <col min="8" max="8" width="22.28515625" style="82" bestFit="1" customWidth="1"/>
    <col min="9" max="9" width="15.7109375" style="115" bestFit="1" customWidth="1"/>
    <col min="10" max="10" width="38.140625" style="33" bestFit="1" customWidth="1"/>
    <col min="11" max="11" width="40" style="6" bestFit="1" customWidth="1"/>
    <col min="12" max="12" width="12.42578125" style="34" bestFit="1" customWidth="1"/>
    <col min="13" max="13" width="24.28515625" style="97" bestFit="1" customWidth="1"/>
    <col min="14" max="15" width="18.28515625" bestFit="1" customWidth="1"/>
  </cols>
  <sheetData>
    <row r="1" spans="1:17" ht="18.75">
      <c r="A1" s="231" t="s">
        <v>123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</row>
    <row r="3" spans="1:17">
      <c r="A3" s="12" t="s">
        <v>9</v>
      </c>
      <c r="B3" s="10" t="s">
        <v>7</v>
      </c>
      <c r="C3" s="10" t="s">
        <v>10</v>
      </c>
      <c r="D3" s="19" t="s">
        <v>2</v>
      </c>
      <c r="E3" s="19" t="s">
        <v>6</v>
      </c>
      <c r="F3" s="10" t="s">
        <v>25</v>
      </c>
      <c r="G3" s="19" t="s">
        <v>19</v>
      </c>
      <c r="H3" s="19" t="s">
        <v>1</v>
      </c>
      <c r="I3" s="19" t="s">
        <v>3</v>
      </c>
      <c r="J3" s="10" t="s">
        <v>32</v>
      </c>
      <c r="K3" s="10" t="s">
        <v>11</v>
      </c>
      <c r="L3" s="14" t="s">
        <v>12</v>
      </c>
      <c r="M3" s="41" t="s">
        <v>27</v>
      </c>
      <c r="N3" s="11" t="s">
        <v>8</v>
      </c>
      <c r="O3" s="10" t="s">
        <v>18</v>
      </c>
    </row>
    <row r="4" spans="1:17" s="18" customFormat="1" ht="15" customHeight="1">
      <c r="A4" s="159">
        <v>6100</v>
      </c>
      <c r="B4" s="35" t="s">
        <v>35</v>
      </c>
      <c r="C4" s="160" t="s">
        <v>121</v>
      </c>
      <c r="D4" s="166" t="s">
        <v>83</v>
      </c>
      <c r="E4" s="57"/>
      <c r="F4" s="161"/>
      <c r="G4" s="182" t="s">
        <v>5</v>
      </c>
      <c r="H4" s="163" t="s">
        <v>100</v>
      </c>
      <c r="I4" s="161"/>
      <c r="J4" s="53"/>
      <c r="K4" s="57" t="s">
        <v>34</v>
      </c>
      <c r="L4" s="252">
        <v>6620</v>
      </c>
      <c r="M4" s="241">
        <v>9175183</v>
      </c>
      <c r="N4" s="165">
        <v>45846</v>
      </c>
      <c r="O4" s="165">
        <v>45859</v>
      </c>
    </row>
    <row r="5" spans="1:17" ht="15" customHeight="1">
      <c r="A5" s="159">
        <v>6000</v>
      </c>
      <c r="B5" s="35" t="s">
        <v>35</v>
      </c>
      <c r="C5" s="180" t="s">
        <v>69</v>
      </c>
      <c r="D5" s="166" t="s">
        <v>83</v>
      </c>
      <c r="E5" s="161"/>
      <c r="F5" s="161"/>
      <c r="G5" s="182" t="s">
        <v>5</v>
      </c>
      <c r="H5" s="183" t="s">
        <v>68</v>
      </c>
      <c r="I5" s="161"/>
      <c r="J5" s="53"/>
      <c r="K5" s="164" t="s">
        <v>70</v>
      </c>
      <c r="L5" s="253">
        <v>6221</v>
      </c>
      <c r="M5" s="254">
        <v>9000613</v>
      </c>
      <c r="N5" s="185">
        <v>45847</v>
      </c>
      <c r="O5" s="165">
        <v>45860</v>
      </c>
      <c r="Q5" s="18"/>
    </row>
    <row r="6" spans="1:17" ht="15" customHeight="1">
      <c r="A6" s="159">
        <v>6200</v>
      </c>
      <c r="B6" s="35" t="s">
        <v>35</v>
      </c>
      <c r="C6" s="180" t="s">
        <v>73</v>
      </c>
      <c r="D6" s="166" t="s">
        <v>83</v>
      </c>
      <c r="E6" s="161"/>
      <c r="F6" s="161"/>
      <c r="G6" s="182" t="s">
        <v>4</v>
      </c>
      <c r="H6" s="183" t="s">
        <v>57</v>
      </c>
      <c r="I6" s="161"/>
      <c r="J6" s="53"/>
      <c r="K6" s="57" t="s">
        <v>74</v>
      </c>
      <c r="L6" s="253">
        <v>6744</v>
      </c>
      <c r="M6" s="254">
        <v>9217333</v>
      </c>
      <c r="N6" s="185">
        <v>45851</v>
      </c>
      <c r="O6" s="165">
        <v>45862</v>
      </c>
      <c r="Q6" s="18"/>
    </row>
    <row r="7" spans="1:17" ht="15" customHeight="1">
      <c r="A7" s="255">
        <v>46000</v>
      </c>
      <c r="B7" s="35" t="s">
        <v>35</v>
      </c>
      <c r="C7" s="147" t="s">
        <v>45</v>
      </c>
      <c r="D7" s="166" t="s">
        <v>83</v>
      </c>
      <c r="E7" s="35"/>
      <c r="F7" s="74"/>
      <c r="G7" s="141" t="s">
        <v>46</v>
      </c>
      <c r="H7" s="148" t="s">
        <v>47</v>
      </c>
      <c r="I7" s="74"/>
      <c r="J7" s="53"/>
      <c r="K7" s="166" t="s">
        <v>48</v>
      </c>
      <c r="L7" s="256">
        <v>49999</v>
      </c>
      <c r="M7" s="257">
        <v>9428360</v>
      </c>
      <c r="N7" s="116">
        <v>45781</v>
      </c>
      <c r="O7" s="165">
        <v>45865</v>
      </c>
      <c r="Q7" s="18"/>
    </row>
    <row r="8" spans="1:17">
      <c r="A8" s="179">
        <v>40000</v>
      </c>
      <c r="B8" s="35" t="s">
        <v>35</v>
      </c>
      <c r="C8" s="160" t="s">
        <v>61</v>
      </c>
      <c r="D8" s="166" t="s">
        <v>83</v>
      </c>
      <c r="E8" s="57"/>
      <c r="F8" s="161"/>
      <c r="G8" s="162" t="s">
        <v>31</v>
      </c>
      <c r="H8" s="163"/>
      <c r="I8" s="161"/>
      <c r="J8" s="184"/>
      <c r="K8" s="164" t="s">
        <v>62</v>
      </c>
      <c r="L8" s="258">
        <v>46764</v>
      </c>
      <c r="M8" s="259">
        <v>9234587</v>
      </c>
      <c r="N8" s="165">
        <v>45842</v>
      </c>
      <c r="O8" s="165">
        <v>45865</v>
      </c>
    </row>
    <row r="9" spans="1:17">
      <c r="A9" s="219">
        <v>20027</v>
      </c>
      <c r="B9" s="45" t="s">
        <v>35</v>
      </c>
      <c r="C9" s="174" t="s">
        <v>58</v>
      </c>
      <c r="D9" s="261" t="s">
        <v>56</v>
      </c>
      <c r="E9" s="15"/>
      <c r="F9" s="203"/>
      <c r="G9" s="206" t="s">
        <v>59</v>
      </c>
      <c r="H9" s="204"/>
      <c r="I9" s="214"/>
      <c r="J9" s="203"/>
      <c r="K9" s="66" t="s">
        <v>60</v>
      </c>
      <c r="L9" s="260">
        <v>21287</v>
      </c>
      <c r="M9" s="204">
        <v>9624768</v>
      </c>
      <c r="N9" s="205">
        <v>45829</v>
      </c>
      <c r="O9" s="205">
        <v>45859</v>
      </c>
    </row>
    <row r="10" spans="1:17">
      <c r="A10" s="197"/>
      <c r="B10" s="96"/>
      <c r="C10" s="198"/>
      <c r="D10" s="59"/>
      <c r="E10" s="96"/>
      <c r="F10" s="199"/>
      <c r="G10" s="59"/>
      <c r="H10" s="59"/>
      <c r="I10" s="59"/>
      <c r="J10" s="200"/>
      <c r="K10" s="201"/>
      <c r="L10" s="138"/>
      <c r="M10" s="60"/>
      <c r="N10" s="202"/>
      <c r="O10" s="139"/>
    </row>
    <row r="11" spans="1:17" ht="19.5">
      <c r="A11" s="228" t="s">
        <v>21</v>
      </c>
      <c r="B11" s="228"/>
      <c r="C11" s="229">
        <f>SUM(Таблица2[Volume, tons])</f>
        <v>124327</v>
      </c>
      <c r="D11" s="229"/>
      <c r="E11" s="178"/>
      <c r="F11" s="76"/>
      <c r="G11" s="126"/>
      <c r="H11" s="127"/>
      <c r="I11" s="128"/>
      <c r="J11" s="129"/>
      <c r="K11" s="125"/>
      <c r="L11" s="130"/>
      <c r="N11" s="125"/>
      <c r="O11" s="125"/>
    </row>
    <row r="12" spans="1:17" ht="18">
      <c r="A12" s="228" t="s">
        <v>13</v>
      </c>
      <c r="B12" s="228"/>
      <c r="C12" s="230" t="s">
        <v>133</v>
      </c>
      <c r="D12" s="230"/>
      <c r="E12" s="157"/>
      <c r="F12" s="131"/>
      <c r="G12" s="132"/>
      <c r="H12" s="127"/>
      <c r="I12" s="128"/>
      <c r="J12" s="129"/>
      <c r="K12" s="125"/>
      <c r="L12" s="130"/>
      <c r="N12" s="125"/>
      <c r="O12" s="125"/>
    </row>
    <row r="13" spans="1:17">
      <c r="A13" s="133"/>
      <c r="B13" s="125"/>
      <c r="C13" s="134"/>
      <c r="D13" s="127"/>
      <c r="E13" s="125"/>
      <c r="F13" s="135"/>
      <c r="G13" s="136"/>
      <c r="H13" s="127"/>
      <c r="I13" s="128"/>
      <c r="J13" s="129"/>
      <c r="K13" s="125"/>
      <c r="L13" s="130"/>
      <c r="N13" s="125"/>
      <c r="O13" s="125"/>
    </row>
    <row r="15" spans="1:17">
      <c r="C15" s="2" t="s">
        <v>24</v>
      </c>
      <c r="D15" s="2" t="s">
        <v>36</v>
      </c>
      <c r="E15" s="2" t="s">
        <v>37</v>
      </c>
      <c r="K15"/>
      <c r="L15" s="39"/>
    </row>
    <row r="16" spans="1:17">
      <c r="A16" s="6"/>
      <c r="B16"/>
      <c r="C16" s="2">
        <v>10</v>
      </c>
      <c r="D16" s="82">
        <v>208915</v>
      </c>
      <c r="E16">
        <v>15</v>
      </c>
      <c r="F16" s="9"/>
      <c r="G16" s="82"/>
      <c r="K16"/>
      <c r="L16" s="39"/>
    </row>
    <row r="17" spans="1:12" customFormat="1">
      <c r="A17" s="6"/>
      <c r="C17" s="2">
        <v>11</v>
      </c>
      <c r="D17" s="82">
        <v>209973</v>
      </c>
      <c r="E17">
        <v>16</v>
      </c>
      <c r="F17" s="9"/>
      <c r="G17" s="82"/>
      <c r="H17" s="82"/>
      <c r="I17" s="115"/>
      <c r="J17" s="33"/>
      <c r="L17" s="39"/>
    </row>
    <row r="18" spans="1:12" customFormat="1">
      <c r="A18" s="6"/>
      <c r="C18" s="2">
        <v>12</v>
      </c>
      <c r="D18" s="82">
        <v>75114</v>
      </c>
      <c r="E18">
        <v>11</v>
      </c>
      <c r="F18" s="9"/>
      <c r="G18" s="82"/>
      <c r="H18" s="82"/>
      <c r="I18" s="115"/>
      <c r="J18" s="33"/>
      <c r="L18" s="39"/>
    </row>
    <row r="19" spans="1:12" customFormat="1">
      <c r="A19" s="6"/>
      <c r="C19" s="2">
        <v>13</v>
      </c>
      <c r="D19" s="82">
        <v>93623</v>
      </c>
      <c r="E19">
        <v>14</v>
      </c>
      <c r="F19" s="9"/>
      <c r="G19" s="82"/>
      <c r="H19" s="82"/>
      <c r="I19" s="115"/>
      <c r="J19" s="33"/>
      <c r="L19" s="39"/>
    </row>
    <row r="20" spans="1:12" customFormat="1">
      <c r="A20" s="6"/>
      <c r="C20" s="2">
        <v>14</v>
      </c>
      <c r="D20" s="82">
        <v>178201</v>
      </c>
      <c r="E20">
        <v>14</v>
      </c>
      <c r="F20" s="9"/>
      <c r="G20" s="82"/>
      <c r="H20" s="82"/>
      <c r="I20" s="115"/>
      <c r="J20" s="33"/>
      <c r="L20" s="39"/>
    </row>
    <row r="21" spans="1:12" customFormat="1">
      <c r="A21" s="6"/>
      <c r="C21" s="2">
        <v>15</v>
      </c>
      <c r="D21" s="2">
        <v>55502</v>
      </c>
      <c r="E21" s="92">
        <v>6</v>
      </c>
      <c r="F21" s="9"/>
      <c r="G21" s="82"/>
      <c r="H21" s="82"/>
      <c r="I21" s="115"/>
      <c r="J21" s="33"/>
      <c r="L21" s="39"/>
    </row>
    <row r="22" spans="1:12" customFormat="1">
      <c r="A22" s="6"/>
      <c r="C22" s="2">
        <v>16</v>
      </c>
      <c r="D22" s="2">
        <v>143024</v>
      </c>
      <c r="E22" s="92">
        <v>15</v>
      </c>
      <c r="F22" s="9"/>
      <c r="G22" s="82"/>
      <c r="H22" s="82"/>
      <c r="I22" s="115"/>
      <c r="J22" s="33"/>
      <c r="L22" s="39"/>
    </row>
    <row r="23" spans="1:12" customFormat="1">
      <c r="A23" s="6"/>
      <c r="C23" s="2">
        <v>17</v>
      </c>
      <c r="D23" s="2">
        <v>124270</v>
      </c>
      <c r="E23" s="92">
        <v>12</v>
      </c>
      <c r="F23" s="9"/>
      <c r="G23" s="82"/>
      <c r="H23" s="82"/>
      <c r="I23" s="115"/>
      <c r="J23" s="33"/>
      <c r="L23" s="39"/>
    </row>
    <row r="24" spans="1:12" customFormat="1">
      <c r="A24" s="6"/>
      <c r="C24" s="2">
        <v>18</v>
      </c>
      <c r="D24" s="82">
        <v>151827</v>
      </c>
      <c r="E24" s="92">
        <v>19</v>
      </c>
      <c r="F24" s="9"/>
      <c r="G24" s="82"/>
      <c r="H24" s="82"/>
      <c r="I24" s="115"/>
      <c r="J24" s="33"/>
      <c r="L24" s="39"/>
    </row>
    <row r="25" spans="1:12" customFormat="1">
      <c r="A25" s="6"/>
      <c r="C25" s="2">
        <v>19</v>
      </c>
      <c r="D25" s="82">
        <v>76900</v>
      </c>
      <c r="E25" s="92">
        <v>8</v>
      </c>
      <c r="F25" s="23"/>
      <c r="G25" s="82"/>
      <c r="H25" s="82"/>
      <c r="I25" s="115"/>
      <c r="J25" s="33"/>
      <c r="L25" s="39"/>
    </row>
    <row r="26" spans="1:12" customFormat="1">
      <c r="A26" s="6"/>
      <c r="C26" s="2">
        <v>20</v>
      </c>
      <c r="D26" s="82">
        <v>106974</v>
      </c>
      <c r="E26" s="92">
        <v>10</v>
      </c>
      <c r="F26" s="9"/>
      <c r="G26" s="82"/>
      <c r="H26" s="82"/>
      <c r="I26" s="115"/>
      <c r="J26" s="33"/>
      <c r="L26" s="39"/>
    </row>
    <row r="27" spans="1:12" customFormat="1">
      <c r="A27" s="6"/>
      <c r="C27" s="2">
        <v>21</v>
      </c>
      <c r="D27" s="82">
        <v>111792</v>
      </c>
      <c r="E27" s="92">
        <v>14</v>
      </c>
      <c r="F27" s="9"/>
      <c r="G27" s="82"/>
      <c r="H27" s="82"/>
      <c r="I27" s="115"/>
      <c r="J27" s="33"/>
      <c r="L27" s="39"/>
    </row>
    <row r="28" spans="1:12" customFormat="1">
      <c r="A28" s="13"/>
      <c r="B28" s="2"/>
      <c r="C28" s="2">
        <v>22</v>
      </c>
      <c r="D28" s="82">
        <v>104050</v>
      </c>
      <c r="E28" s="92">
        <v>16</v>
      </c>
      <c r="F28" s="9"/>
      <c r="G28" s="82"/>
      <c r="H28" s="82"/>
      <c r="I28" s="115"/>
      <c r="J28" s="33"/>
      <c r="L28" s="39"/>
    </row>
    <row r="29" spans="1:12" customFormat="1">
      <c r="A29" s="13"/>
      <c r="B29" s="2"/>
      <c r="C29" s="2">
        <v>23</v>
      </c>
      <c r="D29" s="82">
        <v>55349</v>
      </c>
      <c r="E29" s="92">
        <v>7</v>
      </c>
      <c r="F29" s="2"/>
      <c r="G29" s="82"/>
      <c r="H29" s="82"/>
      <c r="I29" s="115"/>
      <c r="J29" s="33"/>
      <c r="L29" s="39"/>
    </row>
    <row r="30" spans="1:12" customFormat="1">
      <c r="A30" s="13"/>
      <c r="B30" s="2"/>
      <c r="C30" s="2">
        <v>24</v>
      </c>
      <c r="D30" s="82">
        <v>171800</v>
      </c>
      <c r="E30" s="92">
        <v>13</v>
      </c>
      <c r="F30" s="2"/>
      <c r="G30" s="82"/>
      <c r="H30" s="82"/>
      <c r="I30" s="115"/>
      <c r="J30" s="33"/>
      <c r="L30" s="39"/>
    </row>
    <row r="31" spans="1:12" customFormat="1">
      <c r="A31" s="13"/>
      <c r="B31" s="2"/>
      <c r="C31" s="2">
        <v>25</v>
      </c>
      <c r="D31" s="82">
        <v>141223</v>
      </c>
      <c r="E31" s="145">
        <v>13</v>
      </c>
      <c r="F31" s="2"/>
      <c r="G31" s="114"/>
      <c r="H31" s="82"/>
      <c r="I31" s="115"/>
      <c r="J31" s="33"/>
      <c r="K31" s="6"/>
      <c r="L31" s="34"/>
    </row>
    <row r="32" spans="1:12" customFormat="1">
      <c r="A32" s="13"/>
      <c r="B32" s="2"/>
      <c r="C32" s="2">
        <v>26</v>
      </c>
      <c r="D32" s="82">
        <v>149602</v>
      </c>
      <c r="E32" s="92">
        <v>14</v>
      </c>
      <c r="F32" s="2"/>
      <c r="G32" s="114"/>
      <c r="H32" s="82"/>
      <c r="I32" s="115"/>
      <c r="J32" s="33"/>
      <c r="K32" s="6"/>
      <c r="L32" s="34"/>
    </row>
    <row r="33" spans="1:12" customFormat="1">
      <c r="A33" s="13"/>
      <c r="B33" s="2"/>
      <c r="C33" s="2">
        <v>27</v>
      </c>
      <c r="D33" s="137">
        <v>42400</v>
      </c>
      <c r="E33" s="92">
        <v>4</v>
      </c>
      <c r="F33" s="2"/>
      <c r="G33" s="114"/>
      <c r="H33" s="82"/>
      <c r="I33" s="115"/>
      <c r="J33" s="33"/>
      <c r="K33" s="6"/>
      <c r="L33" s="34"/>
    </row>
    <row r="34" spans="1:12" customFormat="1">
      <c r="A34" s="13"/>
      <c r="B34" s="2"/>
      <c r="C34" s="2">
        <v>28</v>
      </c>
      <c r="D34" s="83">
        <v>146933</v>
      </c>
      <c r="E34" s="92">
        <v>11</v>
      </c>
      <c r="F34" s="2"/>
      <c r="G34" s="114"/>
      <c r="H34" s="82"/>
      <c r="I34" s="115"/>
      <c r="J34" s="33"/>
      <c r="K34" s="6"/>
      <c r="L34" s="34"/>
    </row>
    <row r="35" spans="1:12" customFormat="1">
      <c r="A35" s="13"/>
      <c r="B35" s="2"/>
      <c r="C35" s="2">
        <v>29</v>
      </c>
      <c r="D35" s="83">
        <v>100100</v>
      </c>
      <c r="E35" s="145">
        <v>10</v>
      </c>
      <c r="F35" s="2"/>
      <c r="G35" s="114"/>
      <c r="H35" s="82"/>
      <c r="I35" s="115"/>
      <c r="J35" s="33"/>
      <c r="K35" s="6"/>
      <c r="L35" s="34"/>
    </row>
    <row r="36" spans="1:12" customFormat="1">
      <c r="A36" s="13"/>
      <c r="B36" s="2"/>
      <c r="C36" s="2">
        <v>30</v>
      </c>
      <c r="D36" s="83">
        <v>124327</v>
      </c>
      <c r="E36" s="92">
        <v>6</v>
      </c>
      <c r="F36" s="2"/>
      <c r="G36" s="114"/>
      <c r="H36" s="82"/>
      <c r="I36" s="115"/>
      <c r="J36" s="33"/>
      <c r="K36" s="6"/>
      <c r="L36" s="34"/>
    </row>
    <row r="37" spans="1:12" customFormat="1">
      <c r="A37" s="13"/>
      <c r="B37" s="2"/>
      <c r="C37" s="2"/>
      <c r="D37" s="83"/>
      <c r="E37" s="2"/>
      <c r="F37" s="2"/>
      <c r="G37" s="114"/>
      <c r="H37" s="82"/>
      <c r="I37" s="115"/>
      <c r="J37" s="33"/>
      <c r="K37" s="6"/>
      <c r="L37" s="34"/>
    </row>
    <row r="39" spans="1:12" customFormat="1">
      <c r="A39" s="13"/>
      <c r="B39" s="16"/>
      <c r="C39" s="5" t="s">
        <v>29</v>
      </c>
      <c r="D39" s="2" t="s">
        <v>30</v>
      </c>
      <c r="E39" s="2"/>
      <c r="F39" s="2"/>
      <c r="G39" s="82"/>
      <c r="H39" s="82"/>
      <c r="I39" s="115"/>
      <c r="J39" s="33"/>
      <c r="L39" s="39"/>
    </row>
    <row r="40" spans="1:12" customFormat="1">
      <c r="A40" s="31"/>
      <c r="B40" s="3" t="s">
        <v>5</v>
      </c>
      <c r="C40" s="83">
        <v>12000</v>
      </c>
      <c r="D40" s="83">
        <v>12100</v>
      </c>
      <c r="E40" s="17"/>
      <c r="F40" s="17"/>
      <c r="G40" s="82"/>
      <c r="H40" s="82"/>
      <c r="I40" s="115"/>
      <c r="J40" s="33"/>
      <c r="L40" s="39"/>
    </row>
    <row r="41" spans="1:12" customFormat="1">
      <c r="A41" s="31"/>
      <c r="B41" s="3" t="s">
        <v>4</v>
      </c>
      <c r="C41" s="83">
        <v>29800</v>
      </c>
      <c r="D41" s="83">
        <v>6200</v>
      </c>
      <c r="E41" s="17"/>
      <c r="F41" s="17"/>
      <c r="G41" s="82"/>
      <c r="H41" s="82"/>
      <c r="I41" s="115"/>
      <c r="J41" s="33"/>
      <c r="L41" s="39"/>
    </row>
    <row r="42" spans="1:12" customFormat="1">
      <c r="A42" s="31"/>
      <c r="B42" s="2" t="s">
        <v>17</v>
      </c>
      <c r="C42" s="2" t="s">
        <v>39</v>
      </c>
      <c r="D42" s="2" t="s">
        <v>39</v>
      </c>
      <c r="E42" s="17"/>
      <c r="F42" s="17"/>
      <c r="G42" s="82"/>
      <c r="H42" s="82"/>
      <c r="I42" s="115"/>
      <c r="J42" s="33"/>
      <c r="L42" s="39"/>
    </row>
    <row r="43" spans="1:12" customFormat="1">
      <c r="A43" s="13"/>
      <c r="B43" s="2" t="s">
        <v>23</v>
      </c>
      <c r="C43" s="83">
        <v>6500</v>
      </c>
      <c r="D43" s="83" t="s">
        <v>39</v>
      </c>
      <c r="E43" s="17"/>
      <c r="F43" s="17"/>
      <c r="G43" s="82"/>
      <c r="H43" s="82"/>
      <c r="I43" s="115"/>
      <c r="J43" s="33"/>
      <c r="L43" s="39"/>
    </row>
    <row r="44" spans="1:12" customFormat="1">
      <c r="A44" s="13"/>
      <c r="B44" s="2" t="s">
        <v>0</v>
      </c>
      <c r="C44" s="83">
        <v>12600</v>
      </c>
      <c r="D44" s="83" t="s">
        <v>39</v>
      </c>
      <c r="E44" s="17"/>
      <c r="F44" s="17"/>
      <c r="G44" s="82"/>
      <c r="H44" s="82"/>
      <c r="I44" s="115"/>
      <c r="J44" s="33"/>
      <c r="L44" s="39"/>
    </row>
    <row r="45" spans="1:12" customFormat="1">
      <c r="A45" s="13"/>
      <c r="B45" s="2" t="s">
        <v>31</v>
      </c>
      <c r="C45" s="83" t="s">
        <v>39</v>
      </c>
      <c r="D45" s="83">
        <v>40000</v>
      </c>
      <c r="E45" s="17"/>
      <c r="F45" s="17"/>
      <c r="G45" s="82"/>
      <c r="H45" s="82"/>
      <c r="I45" s="115"/>
      <c r="J45" s="33"/>
      <c r="L45" s="39"/>
    </row>
    <row r="46" spans="1:12" customFormat="1">
      <c r="A46" s="13"/>
      <c r="B46" s="2"/>
      <c r="C46" s="2"/>
      <c r="D46" s="2"/>
      <c r="E46" s="17"/>
      <c r="F46" s="17"/>
      <c r="G46" s="82"/>
      <c r="H46" s="82"/>
      <c r="I46" s="115"/>
      <c r="J46" s="33"/>
      <c r="L46" s="39"/>
    </row>
    <row r="47" spans="1:12" customFormat="1">
      <c r="A47" s="13"/>
      <c r="B47" s="2"/>
      <c r="C47" s="2"/>
      <c r="D47" s="2"/>
      <c r="E47" s="17"/>
      <c r="F47" s="17"/>
      <c r="G47" s="82"/>
      <c r="H47" s="82"/>
      <c r="I47" s="115"/>
      <c r="J47" s="33"/>
      <c r="L47" s="39"/>
    </row>
    <row r="48" spans="1:12" customFormat="1">
      <c r="A48" s="6"/>
      <c r="D48" s="82"/>
      <c r="E48" s="17"/>
      <c r="F48" s="17"/>
      <c r="G48" s="82"/>
      <c r="H48" s="82"/>
      <c r="I48" s="115"/>
      <c r="J48" s="33"/>
      <c r="L48" s="39"/>
    </row>
  </sheetData>
  <mergeCells count="5">
    <mergeCell ref="A11:B11"/>
    <mergeCell ref="A12:B12"/>
    <mergeCell ref="C11:D11"/>
    <mergeCell ref="C12:D12"/>
    <mergeCell ref="A1:O1"/>
  </mergeCells>
  <conditionalFormatting sqref="M4:M6">
    <cfRule type="duplicateValues" dxfId="19" priority="6"/>
  </conditionalFormatting>
  <conditionalFormatting sqref="M4:M6">
    <cfRule type="duplicateValues" dxfId="18" priority="5"/>
  </conditionalFormatting>
  <conditionalFormatting sqref="M8">
    <cfRule type="duplicateValues" dxfId="17" priority="4"/>
  </conditionalFormatting>
  <conditionalFormatting sqref="M8">
    <cfRule type="duplicateValues" dxfId="16" priority="3"/>
  </conditionalFormatting>
  <conditionalFormatting sqref="M7">
    <cfRule type="duplicateValues" dxfId="15" priority="2"/>
  </conditionalFormatting>
  <conditionalFormatting sqref="M7">
    <cfRule type="duplicateValues" dxfId="14" priority="1"/>
  </conditionalFormatting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="70" zoomScaleNormal="70" workbookViewId="0">
      <selection sqref="A1:N1"/>
    </sheetView>
  </sheetViews>
  <sheetFormatPr defaultColWidth="9.140625" defaultRowHeight="15"/>
  <cols>
    <col min="1" max="1" width="16.42578125" style="27" customWidth="1"/>
    <col min="2" max="2" width="27" style="25" customWidth="1"/>
    <col min="3" max="3" width="19.85546875" style="25" bestFit="1" customWidth="1"/>
    <col min="4" max="4" width="20" style="24" customWidth="1"/>
    <col min="5" max="5" width="24.85546875" style="24" bestFit="1" customWidth="1"/>
    <col min="6" max="6" width="33" style="24" bestFit="1" customWidth="1"/>
    <col min="7" max="7" width="29" style="24" customWidth="1"/>
    <col min="8" max="8" width="17.85546875" style="24" customWidth="1"/>
    <col min="9" max="9" width="42.140625" style="25" customWidth="1"/>
    <col min="10" max="10" width="42.140625" style="24" customWidth="1"/>
    <col min="11" max="11" width="46.7109375" style="24" bestFit="1" customWidth="1"/>
    <col min="12" max="12" width="13.140625" style="78" bestFit="1" customWidth="1"/>
    <col min="13" max="13" width="29.85546875" style="42" customWidth="1"/>
    <col min="14" max="14" width="13.7109375" style="18" customWidth="1"/>
  </cols>
  <sheetData>
    <row r="1" spans="1:14" ht="18.75">
      <c r="A1" s="232" t="s">
        <v>124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4">
      <c r="A2" s="42"/>
      <c r="B2" s="64"/>
      <c r="C2" s="64"/>
      <c r="D2" s="65"/>
      <c r="E2" s="65"/>
      <c r="F2" s="65"/>
      <c r="G2" s="65"/>
      <c r="H2" s="65"/>
      <c r="I2" s="64"/>
      <c r="J2" s="65"/>
      <c r="K2" s="65"/>
      <c r="L2" s="42"/>
      <c r="N2" s="66"/>
    </row>
    <row r="3" spans="1:14">
      <c r="A3" s="12" t="s">
        <v>9</v>
      </c>
      <c r="B3" s="20" t="s">
        <v>7</v>
      </c>
      <c r="C3" s="20" t="s">
        <v>10</v>
      </c>
      <c r="D3" s="19" t="s">
        <v>2</v>
      </c>
      <c r="E3" s="19" t="s">
        <v>6</v>
      </c>
      <c r="F3" s="19" t="s">
        <v>25</v>
      </c>
      <c r="G3" s="19" t="s">
        <v>19</v>
      </c>
      <c r="H3" s="19" t="s">
        <v>1</v>
      </c>
      <c r="I3" s="20" t="s">
        <v>3</v>
      </c>
      <c r="J3" s="10" t="s">
        <v>32</v>
      </c>
      <c r="K3" s="19" t="s">
        <v>11</v>
      </c>
      <c r="L3" s="14" t="s">
        <v>12</v>
      </c>
      <c r="M3" s="43" t="s">
        <v>27</v>
      </c>
      <c r="N3" s="55" t="s">
        <v>8</v>
      </c>
    </row>
    <row r="4" spans="1:14" ht="15" customHeight="1">
      <c r="A4" s="179">
        <v>45000</v>
      </c>
      <c r="B4" s="35" t="s">
        <v>35</v>
      </c>
      <c r="C4" s="175" t="s">
        <v>65</v>
      </c>
      <c r="D4" s="218" t="s">
        <v>42</v>
      </c>
      <c r="E4" s="35"/>
      <c r="F4" s="273"/>
      <c r="G4" s="162" t="s">
        <v>31</v>
      </c>
      <c r="H4" s="151"/>
      <c r="I4" s="161"/>
      <c r="J4" s="184"/>
      <c r="K4" s="57" t="s">
        <v>66</v>
      </c>
      <c r="L4" s="271">
        <v>47171</v>
      </c>
      <c r="M4" s="269">
        <v>9272199</v>
      </c>
      <c r="N4" s="152">
        <v>45837</v>
      </c>
    </row>
    <row r="5" spans="1:14" ht="15" customHeight="1">
      <c r="A5" s="179">
        <v>33000</v>
      </c>
      <c r="B5" s="35" t="s">
        <v>35</v>
      </c>
      <c r="C5" s="160" t="s">
        <v>63</v>
      </c>
      <c r="D5" s="218" t="s">
        <v>42</v>
      </c>
      <c r="E5" s="57"/>
      <c r="F5" s="273"/>
      <c r="G5" s="162" t="s">
        <v>46</v>
      </c>
      <c r="H5" s="163"/>
      <c r="I5" s="161"/>
      <c r="J5" s="184"/>
      <c r="K5" s="57" t="s">
        <v>64</v>
      </c>
      <c r="L5" s="221">
        <v>46342</v>
      </c>
      <c r="M5" s="173">
        <v>9240897</v>
      </c>
      <c r="N5" s="165">
        <v>45843</v>
      </c>
    </row>
    <row r="6" spans="1:14" ht="15" customHeight="1">
      <c r="A6" s="186">
        <v>9000</v>
      </c>
      <c r="B6" s="35" t="s">
        <v>35</v>
      </c>
      <c r="C6" s="187" t="s">
        <v>71</v>
      </c>
      <c r="D6" s="188" t="s">
        <v>125</v>
      </c>
      <c r="E6" s="167"/>
      <c r="F6" s="274"/>
      <c r="G6" s="189" t="s">
        <v>4</v>
      </c>
      <c r="H6" s="190" t="s">
        <v>41</v>
      </c>
      <c r="I6" s="167"/>
      <c r="J6" s="191"/>
      <c r="K6" s="57" t="s">
        <v>72</v>
      </c>
      <c r="L6" s="195">
        <v>9600</v>
      </c>
      <c r="M6" s="270">
        <v>9408360</v>
      </c>
      <c r="N6" s="192">
        <v>45849</v>
      </c>
    </row>
    <row r="7" spans="1:14" ht="15" customHeight="1">
      <c r="A7" s="179">
        <v>8400</v>
      </c>
      <c r="B7" s="35" t="s">
        <v>35</v>
      </c>
      <c r="C7" s="207" t="s">
        <v>78</v>
      </c>
      <c r="D7" s="188" t="s">
        <v>125</v>
      </c>
      <c r="E7" s="57"/>
      <c r="F7" s="273"/>
      <c r="G7" s="182" t="s">
        <v>4</v>
      </c>
      <c r="H7" s="208" t="s">
        <v>41</v>
      </c>
      <c r="I7" s="161"/>
      <c r="J7" s="53"/>
      <c r="K7" s="209" t="s">
        <v>79</v>
      </c>
      <c r="L7" s="222">
        <v>9087</v>
      </c>
      <c r="M7" s="216">
        <v>9511234</v>
      </c>
      <c r="N7" s="210">
        <v>45854</v>
      </c>
    </row>
    <row r="8" spans="1:14" ht="15" customHeight="1">
      <c r="A8" s="186">
        <v>3000</v>
      </c>
      <c r="B8" s="35" t="s">
        <v>35</v>
      </c>
      <c r="C8" s="211" t="s">
        <v>80</v>
      </c>
      <c r="D8" s="188" t="s">
        <v>98</v>
      </c>
      <c r="E8" s="212"/>
      <c r="F8" s="274"/>
      <c r="G8" s="189" t="s">
        <v>4</v>
      </c>
      <c r="H8" s="213" t="s">
        <v>81</v>
      </c>
      <c r="I8" s="167"/>
      <c r="J8" s="214"/>
      <c r="K8" s="35" t="s">
        <v>82</v>
      </c>
      <c r="L8" s="223">
        <v>3229</v>
      </c>
      <c r="M8" s="217">
        <v>8871003</v>
      </c>
      <c r="N8" s="215">
        <v>45857</v>
      </c>
    </row>
    <row r="9" spans="1:14" ht="15" customHeight="1">
      <c r="A9" s="179">
        <v>8500</v>
      </c>
      <c r="B9" s="35" t="s">
        <v>35</v>
      </c>
      <c r="C9" s="237" t="s">
        <v>86</v>
      </c>
      <c r="D9" s="181" t="s">
        <v>87</v>
      </c>
      <c r="E9" s="238"/>
      <c r="F9" s="273"/>
      <c r="G9" s="162" t="s">
        <v>88</v>
      </c>
      <c r="H9" s="239" t="s">
        <v>89</v>
      </c>
      <c r="I9" s="161"/>
      <c r="J9" s="53"/>
      <c r="K9" s="35" t="s">
        <v>90</v>
      </c>
      <c r="L9" s="155">
        <v>10044</v>
      </c>
      <c r="M9" s="156">
        <v>9125279</v>
      </c>
      <c r="N9" s="240">
        <v>45861</v>
      </c>
    </row>
    <row r="10" spans="1:14" ht="15" customHeight="1">
      <c r="A10" s="179">
        <v>12000</v>
      </c>
      <c r="B10" s="35" t="s">
        <v>35</v>
      </c>
      <c r="C10" s="237" t="s">
        <v>91</v>
      </c>
      <c r="D10" s="218" t="s">
        <v>42</v>
      </c>
      <c r="E10" s="238"/>
      <c r="F10" s="273"/>
      <c r="G10" s="162" t="s">
        <v>4</v>
      </c>
      <c r="H10" s="239"/>
      <c r="I10" s="161"/>
      <c r="J10" s="53"/>
      <c r="K10" s="57" t="s">
        <v>92</v>
      </c>
      <c r="L10" s="159">
        <v>13013</v>
      </c>
      <c r="M10" s="243">
        <v>9340374</v>
      </c>
      <c r="N10" s="240">
        <v>45861</v>
      </c>
    </row>
    <row r="11" spans="1:14" ht="15" customHeight="1">
      <c r="A11" s="179">
        <v>38000</v>
      </c>
      <c r="B11" s="35" t="s">
        <v>35</v>
      </c>
      <c r="C11" s="237" t="s">
        <v>93</v>
      </c>
      <c r="D11" s="218" t="s">
        <v>42</v>
      </c>
      <c r="E11" s="238"/>
      <c r="F11" s="273"/>
      <c r="G11" s="162" t="s">
        <v>31</v>
      </c>
      <c r="H11" s="239"/>
      <c r="I11" s="161"/>
      <c r="J11" s="53"/>
      <c r="K11" s="35" t="s">
        <v>94</v>
      </c>
      <c r="L11" s="28">
        <v>40218</v>
      </c>
      <c r="M11" s="244">
        <v>9251559</v>
      </c>
      <c r="N11" s="240">
        <v>45861</v>
      </c>
    </row>
    <row r="12" spans="1:14" ht="15" customHeight="1">
      <c r="A12" s="179">
        <v>6500</v>
      </c>
      <c r="B12" s="35" t="s">
        <v>35</v>
      </c>
      <c r="C12" s="237" t="s">
        <v>95</v>
      </c>
      <c r="D12" s="218" t="s">
        <v>96</v>
      </c>
      <c r="E12" s="238"/>
      <c r="F12" s="273"/>
      <c r="G12" s="162" t="s">
        <v>4</v>
      </c>
      <c r="H12" s="239"/>
      <c r="I12" s="161"/>
      <c r="J12" s="53"/>
      <c r="K12" s="35" t="s">
        <v>34</v>
      </c>
      <c r="L12" s="248">
        <v>7111</v>
      </c>
      <c r="M12" s="245">
        <v>9575321</v>
      </c>
      <c r="N12" s="240">
        <v>45862</v>
      </c>
    </row>
    <row r="13" spans="1:14" ht="15" customHeight="1">
      <c r="A13" s="179">
        <v>6550</v>
      </c>
      <c r="B13" s="35" t="s">
        <v>35</v>
      </c>
      <c r="C13" s="237" t="s">
        <v>97</v>
      </c>
      <c r="D13" s="181" t="s">
        <v>98</v>
      </c>
      <c r="E13" s="238"/>
      <c r="F13" s="273"/>
      <c r="G13" s="162" t="s">
        <v>0</v>
      </c>
      <c r="H13" s="239" t="s">
        <v>54</v>
      </c>
      <c r="I13" s="161"/>
      <c r="J13" s="53"/>
      <c r="K13" s="35" t="s">
        <v>34</v>
      </c>
      <c r="L13" s="249">
        <v>7084</v>
      </c>
      <c r="M13" s="246">
        <v>9575345</v>
      </c>
      <c r="N13" s="240">
        <v>45862</v>
      </c>
    </row>
    <row r="14" spans="1:14" ht="15" customHeight="1">
      <c r="A14" s="179">
        <v>6300</v>
      </c>
      <c r="B14" s="35" t="s">
        <v>35</v>
      </c>
      <c r="C14" s="237" t="s">
        <v>99</v>
      </c>
      <c r="D14" s="181" t="s">
        <v>87</v>
      </c>
      <c r="E14" s="238"/>
      <c r="F14" s="273"/>
      <c r="G14" s="162" t="s">
        <v>5</v>
      </c>
      <c r="H14" s="239" t="s">
        <v>100</v>
      </c>
      <c r="I14" s="161"/>
      <c r="J14" s="53"/>
      <c r="K14" s="35" t="s">
        <v>34</v>
      </c>
      <c r="L14" s="155">
        <v>7114</v>
      </c>
      <c r="M14" s="156">
        <v>9575333</v>
      </c>
      <c r="N14" s="240">
        <v>45862</v>
      </c>
    </row>
    <row r="15" spans="1:14" ht="15" customHeight="1">
      <c r="A15" s="179">
        <v>3200</v>
      </c>
      <c r="B15" s="35" t="s">
        <v>35</v>
      </c>
      <c r="C15" s="237" t="s">
        <v>101</v>
      </c>
      <c r="D15" s="181" t="s">
        <v>98</v>
      </c>
      <c r="E15" s="238"/>
      <c r="F15" s="273"/>
      <c r="G15" s="162" t="s">
        <v>102</v>
      </c>
      <c r="H15" s="239" t="s">
        <v>103</v>
      </c>
      <c r="I15" s="161"/>
      <c r="J15" s="53"/>
      <c r="K15" s="35" t="s">
        <v>104</v>
      </c>
      <c r="L15" s="155">
        <v>3522</v>
      </c>
      <c r="M15" s="156">
        <v>9179488</v>
      </c>
      <c r="N15" s="240">
        <v>45862</v>
      </c>
    </row>
    <row r="16" spans="1:14" s="125" customFormat="1">
      <c r="A16" s="179">
        <v>6600</v>
      </c>
      <c r="B16" s="35" t="s">
        <v>35</v>
      </c>
      <c r="C16" s="237" t="s">
        <v>105</v>
      </c>
      <c r="D16" s="181" t="s">
        <v>87</v>
      </c>
      <c r="E16" s="238"/>
      <c r="F16" s="273"/>
      <c r="G16" s="162" t="s">
        <v>5</v>
      </c>
      <c r="H16" s="239" t="s">
        <v>100</v>
      </c>
      <c r="I16" s="161"/>
      <c r="J16" s="53"/>
      <c r="K16" s="35" t="s">
        <v>106</v>
      </c>
      <c r="L16" s="249">
        <v>7124</v>
      </c>
      <c r="M16" s="246">
        <v>9344344</v>
      </c>
      <c r="N16" s="240">
        <v>45864</v>
      </c>
    </row>
    <row r="17" spans="1:14" s="125" customFormat="1">
      <c r="A17" s="179">
        <v>3000</v>
      </c>
      <c r="B17" s="35" t="s">
        <v>35</v>
      </c>
      <c r="C17" s="237" t="s">
        <v>107</v>
      </c>
      <c r="D17" s="218" t="s">
        <v>42</v>
      </c>
      <c r="E17" s="238"/>
      <c r="F17" s="273"/>
      <c r="G17" s="162" t="s">
        <v>4</v>
      </c>
      <c r="H17" s="239" t="s">
        <v>108</v>
      </c>
      <c r="I17" s="161"/>
      <c r="J17" s="53"/>
      <c r="K17" s="35" t="s">
        <v>34</v>
      </c>
      <c r="L17" s="250">
        <v>3456</v>
      </c>
      <c r="M17" s="247">
        <v>9383613</v>
      </c>
      <c r="N17" s="240">
        <v>45864</v>
      </c>
    </row>
    <row r="18" spans="1:14" s="125" customFormat="1">
      <c r="A18" s="179">
        <v>12360</v>
      </c>
      <c r="B18" s="35" t="s">
        <v>35</v>
      </c>
      <c r="C18" s="237" t="s">
        <v>67</v>
      </c>
      <c r="D18" s="218" t="s">
        <v>42</v>
      </c>
      <c r="E18" s="238"/>
      <c r="F18" s="273"/>
      <c r="G18" s="162" t="s">
        <v>16</v>
      </c>
      <c r="H18" s="242"/>
      <c r="I18" s="161"/>
      <c r="J18" s="53"/>
      <c r="K18" s="35" t="s">
        <v>109</v>
      </c>
      <c r="L18" s="28">
        <v>13602</v>
      </c>
      <c r="M18" s="244">
        <v>9284647</v>
      </c>
      <c r="N18" s="240">
        <v>45865</v>
      </c>
    </row>
    <row r="19" spans="1:14">
      <c r="A19" s="179">
        <v>5800</v>
      </c>
      <c r="B19" s="35" t="s">
        <v>35</v>
      </c>
      <c r="C19" s="237" t="s">
        <v>110</v>
      </c>
      <c r="D19" s="181" t="s">
        <v>98</v>
      </c>
      <c r="E19" s="238"/>
      <c r="F19" s="273"/>
      <c r="G19" s="162"/>
      <c r="H19" s="242"/>
      <c r="I19" s="161"/>
      <c r="J19" s="53"/>
      <c r="K19" s="35" t="s">
        <v>111</v>
      </c>
      <c r="L19" s="249">
        <v>6266</v>
      </c>
      <c r="M19" s="246">
        <v>9489572</v>
      </c>
      <c r="N19" s="240">
        <v>45865</v>
      </c>
    </row>
    <row r="20" spans="1:14">
      <c r="A20" s="154">
        <v>41135</v>
      </c>
      <c r="B20" s="220" t="s">
        <v>35</v>
      </c>
      <c r="C20" s="144" t="s">
        <v>50</v>
      </c>
      <c r="D20" s="75" t="s">
        <v>49</v>
      </c>
      <c r="E20" s="143" t="s">
        <v>43</v>
      </c>
      <c r="F20" s="144">
        <v>2</v>
      </c>
      <c r="G20" s="75" t="s">
        <v>51</v>
      </c>
      <c r="H20" s="75"/>
      <c r="I20" s="75" t="s">
        <v>52</v>
      </c>
      <c r="J20" s="45"/>
      <c r="K20" s="35" t="s">
        <v>53</v>
      </c>
      <c r="L20" s="113">
        <v>46733</v>
      </c>
      <c r="M20" s="193">
        <v>9234599</v>
      </c>
      <c r="N20" s="54">
        <v>45807</v>
      </c>
    </row>
    <row r="21" spans="1:14">
      <c r="A21" s="154">
        <v>35000</v>
      </c>
      <c r="B21" s="143" t="s">
        <v>35</v>
      </c>
      <c r="C21" s="144" t="s">
        <v>75</v>
      </c>
      <c r="D21" s="143" t="s">
        <v>76</v>
      </c>
      <c r="E21" s="143"/>
      <c r="F21" s="144"/>
      <c r="G21" s="75" t="s">
        <v>31</v>
      </c>
      <c r="H21" s="75" t="s">
        <v>84</v>
      </c>
      <c r="I21" s="75"/>
      <c r="J21" s="45"/>
      <c r="K21" s="57" t="s">
        <v>77</v>
      </c>
      <c r="L21" s="196">
        <v>46839</v>
      </c>
      <c r="M21" s="193">
        <v>9242326</v>
      </c>
      <c r="N21" s="194">
        <v>45848</v>
      </c>
    </row>
    <row r="22" spans="1:14">
      <c r="A22" s="153">
        <v>6300</v>
      </c>
      <c r="B22" s="220" t="s">
        <v>35</v>
      </c>
      <c r="C22" s="94" t="s">
        <v>112</v>
      </c>
      <c r="D22" s="75" t="s">
        <v>40</v>
      </c>
      <c r="E22" s="93" t="s">
        <v>43</v>
      </c>
      <c r="F22" s="94">
        <v>2</v>
      </c>
      <c r="G22" s="75" t="s">
        <v>23</v>
      </c>
      <c r="H22" s="93"/>
      <c r="I22" s="93"/>
      <c r="J22" s="142"/>
      <c r="K22" s="57" t="s">
        <v>113</v>
      </c>
      <c r="L22" s="113">
        <v>7768</v>
      </c>
      <c r="M22" s="95">
        <v>9884150</v>
      </c>
      <c r="N22" s="194">
        <v>45860</v>
      </c>
    </row>
    <row r="23" spans="1:14">
      <c r="A23" s="153">
        <v>6000</v>
      </c>
      <c r="B23" s="93" t="s">
        <v>35</v>
      </c>
      <c r="C23" s="94" t="s">
        <v>114</v>
      </c>
      <c r="D23" s="75" t="s">
        <v>115</v>
      </c>
      <c r="E23" s="75" t="s">
        <v>116</v>
      </c>
      <c r="F23" s="94"/>
      <c r="G23" s="75" t="s">
        <v>23</v>
      </c>
      <c r="H23" s="93"/>
      <c r="I23" s="75" t="s">
        <v>116</v>
      </c>
      <c r="J23" s="142"/>
      <c r="K23" s="57" t="s">
        <v>117</v>
      </c>
      <c r="L23" s="113">
        <v>8338</v>
      </c>
      <c r="M23" s="95">
        <v>1039694</v>
      </c>
      <c r="N23" s="194">
        <v>45861</v>
      </c>
    </row>
    <row r="24" spans="1:14">
      <c r="A24" s="153">
        <v>30000</v>
      </c>
      <c r="B24" s="93" t="s">
        <v>35</v>
      </c>
      <c r="C24" s="94" t="s">
        <v>118</v>
      </c>
      <c r="D24" s="75" t="s">
        <v>40</v>
      </c>
      <c r="E24" s="93" t="s">
        <v>43</v>
      </c>
      <c r="F24" s="94">
        <v>2</v>
      </c>
      <c r="G24" s="93"/>
      <c r="H24" s="93"/>
      <c r="I24" s="93"/>
      <c r="J24" s="142"/>
      <c r="K24" s="57" t="s">
        <v>119</v>
      </c>
      <c r="L24" s="113">
        <v>37320</v>
      </c>
      <c r="M24" s="95">
        <v>9231171</v>
      </c>
      <c r="N24" s="194">
        <v>45865</v>
      </c>
    </row>
    <row r="25" spans="1:14">
      <c r="A25" s="262"/>
      <c r="B25" s="96"/>
      <c r="C25" s="198"/>
      <c r="D25" s="59"/>
      <c r="E25" s="96"/>
      <c r="F25" s="198"/>
      <c r="G25" s="96"/>
      <c r="H25" s="96"/>
      <c r="I25" s="96"/>
      <c r="J25" s="200"/>
      <c r="K25" s="236"/>
      <c r="L25" s="272"/>
      <c r="M25" s="199"/>
      <c r="N25" s="263"/>
    </row>
    <row r="26" spans="1:14" ht="18">
      <c r="A26" s="235" t="s">
        <v>38</v>
      </c>
      <c r="B26" s="235"/>
      <c r="C26" s="235"/>
      <c r="D26" s="234">
        <f>SUM(Таблица3[Volume, tons])</f>
        <v>325645</v>
      </c>
      <c r="E26" s="234"/>
      <c r="F26" s="140"/>
      <c r="G26" s="120"/>
      <c r="J26" s="25"/>
      <c r="L26" s="77"/>
    </row>
    <row r="27" spans="1:14" ht="18">
      <c r="A27" s="176"/>
      <c r="B27" s="36"/>
      <c r="C27" s="67"/>
      <c r="D27" s="117"/>
      <c r="E27" s="118" t="s">
        <v>131</v>
      </c>
      <c r="F27" s="149"/>
      <c r="G27" s="121"/>
      <c r="J27" s="25"/>
      <c r="L27" s="77"/>
      <c r="M27" s="177"/>
      <c r="N27" s="125"/>
    </row>
    <row r="28" spans="1:14" ht="18">
      <c r="A28" s="233" t="s">
        <v>22</v>
      </c>
      <c r="B28" s="233"/>
      <c r="C28" s="233"/>
      <c r="D28" s="150" t="s">
        <v>132</v>
      </c>
      <c r="E28" s="150"/>
      <c r="F28" s="122"/>
      <c r="G28" s="122"/>
      <c r="H28" s="120"/>
      <c r="J28" s="25"/>
      <c r="L28" s="77"/>
      <c r="M28" s="158"/>
      <c r="N28"/>
    </row>
    <row r="29" spans="1:14" ht="18">
      <c r="D29" s="119"/>
      <c r="E29" s="119"/>
      <c r="F29" s="121"/>
      <c r="G29" s="122"/>
      <c r="H29" s="123"/>
      <c r="J29" s="25"/>
      <c r="L29" s="77"/>
      <c r="M29" s="158"/>
      <c r="N29"/>
    </row>
    <row r="30" spans="1:14">
      <c r="A30" s="264"/>
      <c r="B30" s="265"/>
      <c r="C30" s="84" t="s">
        <v>126</v>
      </c>
      <c r="D30" s="84" t="s">
        <v>85</v>
      </c>
      <c r="E30" s="84" t="s">
        <v>15</v>
      </c>
      <c r="F30" s="79"/>
      <c r="G30" s="121"/>
      <c r="J30" s="25"/>
      <c r="L30" s="77"/>
      <c r="M30" s="158"/>
      <c r="N30"/>
    </row>
    <row r="31" spans="1:14">
      <c r="A31" s="81" t="s">
        <v>14</v>
      </c>
      <c r="B31" s="266"/>
      <c r="C31" s="85">
        <v>21</v>
      </c>
      <c r="D31" s="85">
        <v>12</v>
      </c>
      <c r="E31" s="72" t="s">
        <v>130</v>
      </c>
      <c r="F31" s="79"/>
      <c r="G31" s="124"/>
      <c r="J31" s="25"/>
      <c r="L31" s="77"/>
      <c r="M31" s="158"/>
      <c r="N31"/>
    </row>
    <row r="32" spans="1:14">
      <c r="A32" s="80" t="s">
        <v>20</v>
      </c>
      <c r="B32" s="267"/>
      <c r="C32" s="86">
        <v>13</v>
      </c>
      <c r="D32" s="86">
        <v>5</v>
      </c>
      <c r="E32" s="73" t="s">
        <v>127</v>
      </c>
      <c r="F32" s="79"/>
      <c r="G32" s="121"/>
      <c r="J32" s="25"/>
      <c r="L32" s="77"/>
      <c r="M32" s="158"/>
      <c r="N32"/>
    </row>
    <row r="33" spans="1:14">
      <c r="A33" s="80" t="s">
        <v>55</v>
      </c>
      <c r="B33" s="267"/>
      <c r="C33" s="86">
        <v>8</v>
      </c>
      <c r="D33" s="86">
        <v>6</v>
      </c>
      <c r="E33" s="73" t="s">
        <v>128</v>
      </c>
      <c r="F33" s="79"/>
      <c r="G33" s="79"/>
      <c r="J33" s="25"/>
      <c r="L33" s="77"/>
      <c r="M33" s="158"/>
      <c r="N33"/>
    </row>
    <row r="34" spans="1:14">
      <c r="A34" s="80" t="s">
        <v>44</v>
      </c>
      <c r="B34" s="268"/>
      <c r="C34" s="86" t="s">
        <v>39</v>
      </c>
      <c r="D34" s="86">
        <v>1</v>
      </c>
      <c r="E34" s="73" t="s">
        <v>129</v>
      </c>
      <c r="F34" s="79"/>
      <c r="G34" s="79"/>
      <c r="I34" s="68"/>
      <c r="J34" s="38"/>
      <c r="K34" s="98"/>
      <c r="M34" s="158"/>
      <c r="N34"/>
    </row>
    <row r="35" spans="1:14">
      <c r="A35" s="40"/>
      <c r="B35" s="37"/>
      <c r="C35" s="37"/>
      <c r="D35" s="79"/>
      <c r="E35" s="79"/>
      <c r="F35" s="79"/>
      <c r="G35" s="79"/>
      <c r="M35" s="158"/>
      <c r="N35"/>
    </row>
    <row r="36" spans="1:14">
      <c r="A36" s="40"/>
      <c r="B36" s="37"/>
      <c r="C36" s="37"/>
      <c r="D36" s="79"/>
      <c r="E36" s="79"/>
      <c r="F36" s="79"/>
      <c r="G36" s="79"/>
      <c r="M36" s="158"/>
      <c r="N36"/>
    </row>
    <row r="37" spans="1:14">
      <c r="A37" s="40"/>
      <c r="B37" s="37"/>
      <c r="C37" s="37"/>
      <c r="D37" s="79"/>
      <c r="E37" s="79"/>
      <c r="F37" s="79"/>
      <c r="G37" s="79"/>
      <c r="M37" s="158"/>
      <c r="N37"/>
    </row>
    <row r="38" spans="1:14">
      <c r="A38" s="40"/>
      <c r="B38" s="37"/>
      <c r="C38" s="37"/>
      <c r="D38" s="79"/>
      <c r="E38" s="79"/>
      <c r="F38" s="79"/>
      <c r="G38" s="79"/>
      <c r="M38" s="158"/>
      <c r="N38"/>
    </row>
    <row r="39" spans="1:14">
      <c r="A39" s="40"/>
      <c r="B39" s="37"/>
      <c r="C39" s="37"/>
      <c r="D39" s="79"/>
      <c r="E39" s="79"/>
      <c r="F39" s="79"/>
      <c r="G39" s="79"/>
      <c r="M39" s="158"/>
      <c r="N39"/>
    </row>
    <row r="40" spans="1:14">
      <c r="A40" s="40"/>
      <c r="B40" s="37"/>
      <c r="C40" s="69"/>
      <c r="D40" s="79"/>
      <c r="E40" s="79"/>
      <c r="F40" s="79"/>
      <c r="G40" s="79"/>
      <c r="M40" s="158"/>
      <c r="N40"/>
    </row>
    <row r="41" spans="1:14">
      <c r="A41" s="40"/>
      <c r="B41" s="37"/>
      <c r="C41" s="70"/>
      <c r="D41" s="79"/>
      <c r="E41" s="79"/>
      <c r="F41" s="79"/>
      <c r="G41" s="79"/>
      <c r="M41" s="158"/>
      <c r="N41"/>
    </row>
    <row r="42" spans="1:14">
      <c r="A42" s="40"/>
      <c r="B42" s="37"/>
      <c r="C42" s="37"/>
      <c r="D42" s="79"/>
      <c r="E42" s="79"/>
      <c r="F42" s="79"/>
      <c r="G42" s="79"/>
      <c r="M42" s="158"/>
      <c r="N42"/>
    </row>
    <row r="43" spans="1:14">
      <c r="A43" s="40"/>
      <c r="B43" s="37"/>
      <c r="C43" s="37"/>
      <c r="D43" s="79"/>
      <c r="E43" s="79"/>
      <c r="F43" s="79"/>
      <c r="G43" s="79"/>
      <c r="L43" s="39"/>
      <c r="M43" s="158"/>
      <c r="N43"/>
    </row>
    <row r="44" spans="1:14">
      <c r="A44" s="40"/>
      <c r="B44" s="37"/>
      <c r="C44" s="37"/>
      <c r="D44" s="79"/>
      <c r="E44" s="79"/>
      <c r="F44" s="79"/>
      <c r="G44" s="79"/>
      <c r="L44" s="39"/>
      <c r="M44" s="158"/>
      <c r="N44"/>
    </row>
    <row r="45" spans="1:14">
      <c r="A45" s="40"/>
      <c r="B45" s="37"/>
      <c r="C45" s="37"/>
      <c r="D45" s="79"/>
      <c r="E45" s="79"/>
      <c r="F45" s="79"/>
      <c r="G45" s="79"/>
      <c r="L45" s="39"/>
      <c r="M45" s="158"/>
      <c r="N45"/>
    </row>
    <row r="46" spans="1:14">
      <c r="A46" s="40"/>
      <c r="B46" s="37"/>
      <c r="C46" s="37"/>
      <c r="D46" s="79"/>
      <c r="E46" s="79"/>
      <c r="F46" s="79"/>
      <c r="G46" s="79"/>
      <c r="L46" s="39"/>
      <c r="M46" s="158"/>
      <c r="N46"/>
    </row>
    <row r="47" spans="1:14">
      <c r="A47" s="40"/>
      <c r="B47" s="37"/>
      <c r="C47" s="37"/>
      <c r="D47" s="79"/>
      <c r="E47" s="79"/>
      <c r="F47" s="79"/>
      <c r="G47" s="79"/>
      <c r="K47" s="79"/>
      <c r="L47" s="39"/>
      <c r="M47" s="158"/>
      <c r="N47"/>
    </row>
    <row r="48" spans="1:14">
      <c r="A48" s="40"/>
      <c r="B48" s="37"/>
      <c r="C48" s="37"/>
      <c r="D48" s="79"/>
      <c r="E48" s="79"/>
      <c r="F48" s="79"/>
      <c r="G48" s="79"/>
      <c r="K48" s="79"/>
      <c r="L48" s="39"/>
      <c r="M48" s="158"/>
      <c r="N48"/>
    </row>
    <row r="49" spans="1:14">
      <c r="A49" s="40"/>
      <c r="B49" s="37"/>
      <c r="C49" s="37"/>
      <c r="D49" s="79"/>
      <c r="E49" s="79"/>
      <c r="F49" s="79"/>
      <c r="G49" s="79"/>
      <c r="K49" s="79"/>
      <c r="L49" s="39"/>
      <c r="M49" s="158"/>
      <c r="N49"/>
    </row>
    <row r="50" spans="1:14">
      <c r="A50" s="40"/>
      <c r="B50" s="37"/>
      <c r="C50" s="37"/>
      <c r="D50" s="79"/>
      <c r="E50" s="79"/>
      <c r="F50" s="79"/>
      <c r="G50" s="79"/>
      <c r="K50" s="79"/>
      <c r="L50" s="39"/>
      <c r="M50" s="158"/>
      <c r="N50"/>
    </row>
    <row r="51" spans="1:14">
      <c r="A51" s="40"/>
      <c r="B51" s="37"/>
      <c r="C51" s="37"/>
      <c r="D51" s="79"/>
      <c r="E51" s="79"/>
      <c r="F51" s="79"/>
      <c r="G51" s="79"/>
      <c r="K51" s="79"/>
      <c r="L51" s="39"/>
      <c r="M51" s="158"/>
      <c r="N51"/>
    </row>
    <row r="52" spans="1:14">
      <c r="A52" s="40"/>
      <c r="B52" s="37"/>
      <c r="C52" s="37"/>
      <c r="D52" s="79"/>
      <c r="E52" s="79"/>
      <c r="F52" s="79"/>
      <c r="G52" s="79"/>
      <c r="K52" s="79"/>
      <c r="L52" s="39"/>
      <c r="M52" s="158"/>
      <c r="N52"/>
    </row>
    <row r="53" spans="1:14">
      <c r="A53" s="40"/>
      <c r="B53" s="37"/>
      <c r="C53" s="37"/>
      <c r="D53" s="79"/>
      <c r="E53" s="79"/>
      <c r="F53" s="79"/>
      <c r="G53" s="79"/>
      <c r="K53" s="79"/>
      <c r="L53" s="39"/>
      <c r="M53" s="158"/>
      <c r="N53"/>
    </row>
    <row r="54" spans="1:14">
      <c r="A54" s="40"/>
      <c r="B54" s="37"/>
      <c r="C54" s="37"/>
      <c r="D54" s="79"/>
      <c r="E54" s="79"/>
      <c r="F54" s="79"/>
      <c r="G54" s="79"/>
      <c r="K54" s="79"/>
      <c r="L54" s="39"/>
      <c r="M54" s="158"/>
      <c r="N54"/>
    </row>
    <row r="55" spans="1:14">
      <c r="A55" s="40"/>
      <c r="B55" s="37"/>
      <c r="C55" s="37"/>
      <c r="D55" s="79"/>
      <c r="E55" s="79"/>
      <c r="F55" s="79"/>
      <c r="G55" s="79"/>
      <c r="K55" s="79"/>
      <c r="L55" s="39"/>
      <c r="M55" s="158"/>
      <c r="N55"/>
    </row>
    <row r="56" spans="1:14">
      <c r="A56" s="40"/>
      <c r="B56" s="37"/>
      <c r="C56" s="37"/>
      <c r="D56" s="79"/>
      <c r="E56" s="79"/>
      <c r="F56" s="79"/>
      <c r="G56" s="79"/>
      <c r="K56" s="79"/>
      <c r="L56" s="39"/>
      <c r="M56" s="158"/>
      <c r="N56"/>
    </row>
    <row r="61" spans="1:14">
      <c r="A61" s="39"/>
      <c r="B61"/>
      <c r="C61"/>
      <c r="D61"/>
      <c r="E61"/>
      <c r="F61" s="82"/>
      <c r="G61"/>
      <c r="H61"/>
      <c r="I61" s="71"/>
      <c r="J61" s="3"/>
      <c r="K61" s="79"/>
      <c r="L61" s="39"/>
      <c r="M61" s="158"/>
      <c r="N61"/>
    </row>
    <row r="62" spans="1:14">
      <c r="A62" s="39"/>
      <c r="B62"/>
      <c r="C62"/>
      <c r="D62"/>
      <c r="E62"/>
      <c r="F62" s="82"/>
      <c r="G62"/>
      <c r="H62"/>
      <c r="I62" s="71"/>
      <c r="J62" s="3"/>
      <c r="K62" s="79"/>
      <c r="L62" s="39"/>
      <c r="M62" s="158"/>
      <c r="N62"/>
    </row>
  </sheetData>
  <mergeCells count="5">
    <mergeCell ref="A1:N1"/>
    <mergeCell ref="A28:C28"/>
    <mergeCell ref="D26:E26"/>
    <mergeCell ref="A26:C26"/>
    <mergeCell ref="A30:B30"/>
  </mergeCells>
  <conditionalFormatting sqref="M7 M13 M16 M19">
    <cfRule type="duplicateValues" dxfId="12" priority="6"/>
  </conditionalFormatting>
  <conditionalFormatting sqref="M7 M13 M16 M19">
    <cfRule type="duplicateValues" dxfId="11" priority="5"/>
  </conditionalFormatting>
  <conditionalFormatting sqref="M4:M6">
    <cfRule type="duplicateValues" dxfId="10" priority="4"/>
  </conditionalFormatting>
  <conditionalFormatting sqref="M4:M6">
    <cfRule type="duplicateValues" dxfId="9" priority="3"/>
  </conditionalFormatting>
  <conditionalFormatting sqref="M8">
    <cfRule type="duplicateValues" dxfId="8" priority="2"/>
  </conditionalFormatting>
  <conditionalFormatting sqref="M8">
    <cfRule type="duplicateValues" dxfId="7" priority="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OilFlow trends</vt:lpstr>
      <vt:lpstr>Tankers sailed from BlSea</vt:lpstr>
      <vt:lpstr>Discharged BlSea oil</vt:lpstr>
      <vt:lpstr>Oil laden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2025-07-29T17:38:45Z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